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es téléchargements\"/>
    </mc:Choice>
  </mc:AlternateContent>
  <bookViews>
    <workbookView xWindow="0" yWindow="0" windowWidth="24000" windowHeight="9135"/>
  </bookViews>
  <sheets>
    <sheet name="Données" sheetId="2" r:id="rId1"/>
    <sheet name="Graphique" sheetId="6" r:id="rId2"/>
  </sheets>
  <definedNames>
    <definedName name="_xlnm.Print_Area" localSheetId="0">Données!$A$1:$E$239</definedName>
  </definedNames>
  <calcPr calcId="152511"/>
</workbook>
</file>

<file path=xl/calcChain.xml><?xml version="1.0" encoding="utf-8"?>
<calcChain xmlns="http://schemas.openxmlformats.org/spreadsheetml/2006/main">
  <c r="C162" i="2" l="1"/>
  <c r="D141" i="2" l="1"/>
  <c r="C145" i="2"/>
  <c r="D157" i="2"/>
  <c r="D156" i="2" l="1"/>
  <c r="D155" i="2"/>
  <c r="D154" i="2"/>
  <c r="D153" i="2"/>
  <c r="D147" i="2"/>
  <c r="D148" i="2"/>
  <c r="D149" i="2"/>
  <c r="D150" i="2"/>
  <c r="D151" i="2"/>
  <c r="D152" i="2"/>
  <c r="D146" i="2"/>
  <c r="B158" i="2"/>
  <c r="C158" i="2"/>
  <c r="C211" i="2"/>
  <c r="C212" i="2"/>
  <c r="C213" i="2"/>
  <c r="C214" i="2"/>
  <c r="C215" i="2"/>
  <c r="C216" i="2"/>
  <c r="C217" i="2"/>
  <c r="C218" i="2"/>
  <c r="C219" i="2"/>
  <c r="C220" i="2"/>
  <c r="C221" i="2"/>
  <c r="C210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C237" i="2"/>
  <c r="B237" i="2"/>
  <c r="D121" i="2"/>
  <c r="D120" i="2"/>
  <c r="D119" i="2"/>
  <c r="D118" i="2"/>
  <c r="D117" i="2"/>
  <c r="D116" i="2"/>
  <c r="D115" i="2"/>
  <c r="D114" i="2"/>
  <c r="D113" i="2"/>
  <c r="D112" i="2"/>
  <c r="C236" i="2"/>
  <c r="C235" i="2"/>
  <c r="C234" i="2"/>
  <c r="B236" i="2"/>
  <c r="B235" i="2"/>
  <c r="B234" i="2"/>
  <c r="C209" i="2"/>
  <c r="C208" i="2"/>
  <c r="B209" i="2"/>
  <c r="B208" i="2"/>
  <c r="D158" i="2" l="1"/>
  <c r="D237" i="2"/>
  <c r="D145" i="2"/>
  <c r="D144" i="2"/>
  <c r="D143" i="2"/>
  <c r="B207" i="2"/>
  <c r="C207" i="2"/>
  <c r="D220" i="2" l="1"/>
  <c r="D219" i="2"/>
  <c r="D221" i="2"/>
  <c r="B206" i="2"/>
  <c r="C206" i="2"/>
  <c r="D142" i="2"/>
  <c r="D218" i="2" s="1"/>
  <c r="B203" i="2"/>
  <c r="C203" i="2"/>
  <c r="B204" i="2"/>
  <c r="C204" i="2"/>
  <c r="B205" i="2"/>
  <c r="C205" i="2"/>
  <c r="D139" i="2"/>
  <c r="D215" i="2" s="1"/>
  <c r="D140" i="2"/>
  <c r="D216" i="2" s="1"/>
  <c r="C199" i="2"/>
  <c r="C200" i="2"/>
  <c r="C201" i="2"/>
  <c r="C202" i="2"/>
  <c r="B199" i="2"/>
  <c r="B200" i="2"/>
  <c r="B201" i="2"/>
  <c r="B202" i="2"/>
  <c r="D138" i="2"/>
  <c r="D214" i="2" s="1"/>
  <c r="D137" i="2"/>
  <c r="D213" i="2" s="1"/>
  <c r="D134" i="2"/>
  <c r="D210" i="2" s="1"/>
  <c r="D135" i="2"/>
  <c r="D211" i="2" s="1"/>
  <c r="D136" i="2"/>
  <c r="D212" i="2" s="1"/>
  <c r="D124" i="2"/>
  <c r="D125" i="2"/>
  <c r="D126" i="2"/>
  <c r="D190" i="2" s="1"/>
  <c r="D127" i="2"/>
  <c r="D128" i="2"/>
  <c r="D204" i="2"/>
  <c r="D129" i="2"/>
  <c r="D130" i="2"/>
  <c r="D131" i="2"/>
  <c r="D207" i="2" s="1"/>
  <c r="D132" i="2"/>
  <c r="D208" i="2" s="1"/>
  <c r="D133" i="2"/>
  <c r="D209" i="2" s="1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C190" i="2"/>
  <c r="B190" i="2"/>
  <c r="B191" i="2"/>
  <c r="B189" i="2"/>
  <c r="B186" i="2"/>
  <c r="C189" i="2"/>
  <c r="C188" i="2"/>
  <c r="B188" i="2"/>
  <c r="C187" i="2"/>
  <c r="B187" i="2"/>
  <c r="D188" i="2"/>
  <c r="D123" i="2"/>
  <c r="C186" i="2"/>
  <c r="D122" i="2"/>
  <c r="B185" i="2"/>
  <c r="D104" i="2"/>
  <c r="D111" i="2"/>
  <c r="D110" i="2"/>
  <c r="D109" i="2"/>
  <c r="D189" i="2"/>
  <c r="D191" i="2"/>
  <c r="D192" i="2"/>
  <c r="D193" i="2"/>
  <c r="D194" i="2"/>
  <c r="D195" i="2"/>
  <c r="D196" i="2"/>
  <c r="B184" i="2"/>
  <c r="C184" i="2"/>
  <c r="C185" i="2"/>
  <c r="B233" i="2"/>
  <c r="B183" i="2"/>
  <c r="C183" i="2"/>
  <c r="B182" i="2"/>
  <c r="C182" i="2"/>
  <c r="C181" i="2"/>
  <c r="B181" i="2"/>
  <c r="B180" i="2"/>
  <c r="C180" i="2"/>
  <c r="B179" i="2"/>
  <c r="C179" i="2"/>
  <c r="B178" i="2"/>
  <c r="C178" i="2"/>
  <c r="B177" i="2"/>
  <c r="C177" i="2"/>
  <c r="B176" i="2"/>
  <c r="C176" i="2"/>
  <c r="B175" i="2"/>
  <c r="C175" i="2"/>
  <c r="B174" i="2"/>
  <c r="C174" i="2"/>
  <c r="C233" i="2"/>
  <c r="C232" i="2"/>
  <c r="B232" i="2"/>
  <c r="B173" i="2"/>
  <c r="C173" i="2"/>
  <c r="B172" i="2"/>
  <c r="C172" i="2"/>
  <c r="D108" i="2"/>
  <c r="D184" i="2" s="1"/>
  <c r="B171" i="2"/>
  <c r="C171" i="2"/>
  <c r="D107" i="2"/>
  <c r="B170" i="2"/>
  <c r="C170" i="2"/>
  <c r="D106" i="2"/>
  <c r="C164" i="2"/>
  <c r="C165" i="2"/>
  <c r="C166" i="2"/>
  <c r="C167" i="2"/>
  <c r="C168" i="2"/>
  <c r="C169" i="2"/>
  <c r="B164" i="2"/>
  <c r="B165" i="2"/>
  <c r="B166" i="2"/>
  <c r="B167" i="2"/>
  <c r="B168" i="2"/>
  <c r="B169" i="2"/>
  <c r="B162" i="2"/>
  <c r="D105" i="2"/>
  <c r="D180" i="2"/>
  <c r="D103" i="2"/>
  <c r="D102" i="2"/>
  <c r="D101" i="2"/>
  <c r="D177" i="2" s="1"/>
  <c r="D100" i="2"/>
  <c r="D233" i="2" s="1"/>
  <c r="E233" i="2" s="1"/>
  <c r="C163" i="2"/>
  <c r="B163" i="2"/>
  <c r="D99" i="2"/>
  <c r="D98" i="2"/>
  <c r="D97" i="2"/>
  <c r="D173" i="2" s="1"/>
  <c r="D96" i="2"/>
  <c r="D95" i="2"/>
  <c r="D171" i="2" s="1"/>
  <c r="D94" i="2"/>
  <c r="D93" i="2"/>
  <c r="D68" i="2"/>
  <c r="D67" i="2"/>
  <c r="D66" i="2"/>
  <c r="D65" i="2"/>
  <c r="D64" i="2"/>
  <c r="D63" i="2"/>
  <c r="D62" i="2"/>
  <c r="C231" i="2"/>
  <c r="B231" i="2"/>
  <c r="C230" i="2"/>
  <c r="B230" i="2"/>
  <c r="C229" i="2"/>
  <c r="B229" i="2"/>
  <c r="C228" i="2"/>
  <c r="B228" i="2"/>
  <c r="C227" i="2"/>
  <c r="B227" i="2"/>
  <c r="C226" i="2"/>
  <c r="B226" i="2"/>
  <c r="C225" i="2"/>
  <c r="B225" i="2"/>
  <c r="D92" i="2"/>
  <c r="D168" i="2" s="1"/>
  <c r="D91" i="2"/>
  <c r="D90" i="2"/>
  <c r="D89" i="2"/>
  <c r="D88" i="2"/>
  <c r="D87" i="2"/>
  <c r="D86" i="2"/>
  <c r="D232" i="2" s="1"/>
  <c r="D85" i="2"/>
  <c r="D84" i="2"/>
  <c r="D83" i="2"/>
  <c r="D82" i="2"/>
  <c r="D81" i="2"/>
  <c r="D80" i="2"/>
  <c r="D79" i="2"/>
  <c r="D78" i="2"/>
  <c r="D77" i="2"/>
  <c r="D76" i="2"/>
  <c r="D75" i="2"/>
  <c r="D74" i="2"/>
  <c r="D231" i="2" s="1"/>
  <c r="D73" i="2"/>
  <c r="D72" i="2"/>
  <c r="D71" i="2"/>
  <c r="D70" i="2"/>
  <c r="D69" i="2"/>
  <c r="D2" i="2"/>
  <c r="D225" i="2" s="1"/>
  <c r="E225" i="2" s="1"/>
  <c r="D3" i="2"/>
  <c r="D4" i="2"/>
  <c r="D5" i="2"/>
  <c r="D6" i="2"/>
  <c r="D7" i="2"/>
  <c r="D8" i="2"/>
  <c r="D9" i="2"/>
  <c r="D10" i="2"/>
  <c r="D11" i="2"/>
  <c r="D12" i="2"/>
  <c r="D13" i="2"/>
  <c r="D14" i="2"/>
  <c r="D226" i="2" s="1"/>
  <c r="E226" i="2" s="1"/>
  <c r="D15" i="2"/>
  <c r="D16" i="2"/>
  <c r="D17" i="2"/>
  <c r="D18" i="2"/>
  <c r="D19" i="2"/>
  <c r="D20" i="2"/>
  <c r="D21" i="2"/>
  <c r="D22" i="2"/>
  <c r="D23" i="2"/>
  <c r="D24" i="2"/>
  <c r="D25" i="2"/>
  <c r="D26" i="2"/>
  <c r="D227" i="2" s="1"/>
  <c r="E227" i="2" s="1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1" i="2"/>
  <c r="D52" i="2"/>
  <c r="D53" i="2"/>
  <c r="D54" i="2"/>
  <c r="D55" i="2"/>
  <c r="D56" i="2"/>
  <c r="D57" i="2"/>
  <c r="D58" i="2"/>
  <c r="D59" i="2"/>
  <c r="D60" i="2"/>
  <c r="D61" i="2"/>
  <c r="D50" i="2"/>
  <c r="D229" i="2" s="1"/>
  <c r="D163" i="2"/>
  <c r="D170" i="2"/>
  <c r="D162" i="2"/>
  <c r="D167" i="2"/>
  <c r="D169" i="2"/>
  <c r="D166" i="2"/>
  <c r="D174" i="2"/>
  <c r="D200" i="2"/>
  <c r="D201" i="2"/>
  <c r="D199" i="2"/>
  <c r="D185" i="2"/>
  <c r="D187" i="2"/>
  <c r="D230" i="2"/>
  <c r="D172" i="2"/>
  <c r="D179" i="2"/>
  <c r="D182" i="2"/>
  <c r="D183" i="2"/>
  <c r="D175" i="2"/>
  <c r="D178" i="2"/>
  <c r="D181" i="2"/>
  <c r="E232" i="2" l="1"/>
  <c r="E231" i="2"/>
  <c r="D197" i="2"/>
  <c r="D176" i="2"/>
  <c r="D202" i="2"/>
  <c r="D165" i="2"/>
  <c r="D235" i="2"/>
  <c r="D206" i="2"/>
  <c r="E230" i="2"/>
  <c r="D164" i="2"/>
  <c r="D198" i="2"/>
  <c r="D186" i="2"/>
  <c r="D234" i="2"/>
  <c r="E235" i="2" s="1"/>
  <c r="D205" i="2"/>
  <c r="D217" i="2"/>
  <c r="D228" i="2"/>
  <c r="D236" i="2"/>
  <c r="D203" i="2"/>
  <c r="E229" i="2"/>
  <c r="E228" i="2"/>
  <c r="E234" i="2" l="1"/>
  <c r="E236" i="2"/>
  <c r="E237" i="2"/>
</calcChain>
</file>

<file path=xl/sharedStrings.xml><?xml version="1.0" encoding="utf-8"?>
<sst xmlns="http://schemas.openxmlformats.org/spreadsheetml/2006/main" count="24" uniqueCount="18">
  <si>
    <t>livraisons</t>
  </si>
  <si>
    <t>Années</t>
  </si>
  <si>
    <r>
      <t>Super m</t>
    </r>
    <r>
      <rPr>
        <vertAlign val="superscript"/>
        <sz val="11"/>
        <color indexed="8"/>
        <rFont val="Calibri"/>
        <family val="2"/>
      </rPr>
      <t>3</t>
    </r>
  </si>
  <si>
    <r>
      <t>Gazole m</t>
    </r>
    <r>
      <rPr>
        <vertAlign val="superscript"/>
        <sz val="11"/>
        <color indexed="8"/>
        <rFont val="Calibri"/>
        <family val="2"/>
      </rPr>
      <t>3</t>
    </r>
  </si>
  <si>
    <r>
      <t>Super+gazole m</t>
    </r>
    <r>
      <rPr>
        <vertAlign val="superscript"/>
        <sz val="11"/>
        <color indexed="8"/>
        <rFont val="Calibri"/>
        <family val="2"/>
      </rPr>
      <t>3</t>
    </r>
  </si>
  <si>
    <t>janv.-09</t>
  </si>
  <si>
    <t>janv.-10</t>
  </si>
  <si>
    <t>%</t>
  </si>
  <si>
    <t>année préc.</t>
  </si>
  <si>
    <t xml:space="preserve">Super </t>
  </si>
  <si>
    <t>Livraisons en m3</t>
  </si>
  <si>
    <t xml:space="preserve">Gazole </t>
  </si>
  <si>
    <t xml:space="preserve">Super + gazole </t>
  </si>
  <si>
    <t>Super</t>
  </si>
  <si>
    <t>Evolution par rapport  au même mois de l'année précédente:</t>
  </si>
  <si>
    <t>Source : UFIP d'après CPDP</t>
  </si>
  <si>
    <t>TOTAL</t>
  </si>
  <si>
    <t>Source: Ufip d'après CPDP - Les variations observées peuvent être dues aux rectificatifs mensuels du CPDP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</si>
</sst>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[$-40C]mmm\-yy;@"/>
    <numFmt numFmtId="167" formatCode="0.000%"/>
    <numFmt numFmtId="168" formatCode="_-* #,##0.000\ _€_-;\-* #,##0.0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7" fontId="1" fillId="0" borderId="0" xfId="2" applyNumberFormat="1" applyFont="1" applyAlignment="1">
      <alignment horizontal="center" vertical="center"/>
    </xf>
    <xf numFmtId="165" fontId="0" fillId="0" borderId="0" xfId="0" applyNumberFormat="1" applyBorder="1"/>
    <xf numFmtId="165" fontId="8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/>
    <xf numFmtId="165" fontId="3" fillId="0" borderId="0" xfId="1" applyNumberFormat="1" applyFont="1" applyFill="1" applyBorder="1" applyAlignment="1"/>
    <xf numFmtId="165" fontId="3" fillId="0" borderId="0" xfId="0" applyNumberFormat="1" applyFont="1" applyFill="1" applyBorder="1" applyAlignment="1"/>
    <xf numFmtId="0" fontId="0" fillId="0" borderId="2" xfId="0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/>
    <xf numFmtId="164" fontId="6" fillId="0" borderId="0" xfId="2" applyNumberFormat="1" applyFont="1" applyBorder="1"/>
    <xf numFmtId="167" fontId="6" fillId="0" borderId="0" xfId="2" applyNumberFormat="1" applyFont="1" applyBorder="1"/>
    <xf numFmtId="0" fontId="7" fillId="0" borderId="0" xfId="0" applyFont="1" applyBorder="1"/>
    <xf numFmtId="0" fontId="10" fillId="0" borderId="0" xfId="0" applyFont="1" applyBorder="1"/>
    <xf numFmtId="0" fontId="9" fillId="0" borderId="0" xfId="0" applyFont="1" applyBorder="1"/>
    <xf numFmtId="166" fontId="0" fillId="0" borderId="0" xfId="0" applyNumberFormat="1" applyBorder="1"/>
    <xf numFmtId="0" fontId="0" fillId="0" borderId="0" xfId="0" applyBorder="1" applyAlignment="1">
      <alignment horizontal="center"/>
    </xf>
    <xf numFmtId="165" fontId="0" fillId="0" borderId="0" xfId="0" applyNumberFormat="1" applyFont="1" applyFill="1" applyBorder="1"/>
    <xf numFmtId="165" fontId="0" fillId="0" borderId="0" xfId="0" applyNumberFormat="1" applyFont="1" applyFill="1" applyBorder="1" applyAlignment="1"/>
    <xf numFmtId="0" fontId="11" fillId="0" borderId="0" xfId="0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8" fontId="0" fillId="0" borderId="0" xfId="0" applyNumberFormat="1" applyBorder="1"/>
    <xf numFmtId="166" fontId="0" fillId="3" borderId="6" xfId="0" applyNumberFormat="1" applyFill="1" applyBorder="1" applyAlignment="1">
      <alignment horizontal="center"/>
    </xf>
    <xf numFmtId="165" fontId="8" fillId="3" borderId="6" xfId="1" applyNumberFormat="1" applyFont="1" applyFill="1" applyBorder="1" applyAlignment="1">
      <alignment horizontal="center" vertical="center"/>
    </xf>
    <xf numFmtId="166" fontId="0" fillId="3" borderId="8" xfId="0" applyNumberFormat="1" applyFill="1" applyBorder="1" applyAlignment="1">
      <alignment horizontal="center"/>
    </xf>
    <xf numFmtId="165" fontId="8" fillId="3" borderId="8" xfId="1" applyNumberFormat="1" applyFon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/>
    </xf>
    <xf numFmtId="165" fontId="8" fillId="3" borderId="9" xfId="1" applyNumberFormat="1" applyFont="1" applyFill="1" applyBorder="1" applyAlignment="1">
      <alignment horizontal="center" vertical="center"/>
    </xf>
    <xf numFmtId="166" fontId="0" fillId="4" borderId="6" xfId="0" applyNumberFormat="1" applyFill="1" applyBorder="1" applyAlignment="1">
      <alignment horizontal="center"/>
    </xf>
    <xf numFmtId="165" fontId="8" fillId="4" borderId="8" xfId="1" applyNumberFormat="1" applyFont="1" applyFill="1" applyBorder="1" applyAlignment="1">
      <alignment horizontal="center" vertical="center"/>
    </xf>
    <xf numFmtId="166" fontId="0" fillId="4" borderId="8" xfId="0" applyNumberFormat="1" applyFill="1" applyBorder="1" applyAlignment="1">
      <alignment horizontal="center"/>
    </xf>
    <xf numFmtId="165" fontId="8" fillId="4" borderId="9" xfId="1" applyNumberFormat="1" applyFont="1" applyFill="1" applyBorder="1" applyAlignment="1">
      <alignment horizontal="center" vertical="center"/>
    </xf>
    <xf numFmtId="165" fontId="3" fillId="3" borderId="3" xfId="1" applyNumberFormat="1" applyFont="1" applyFill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center" vertical="center"/>
    </xf>
    <xf numFmtId="165" fontId="3" fillId="3" borderId="5" xfId="1" applyNumberFormat="1" applyFont="1" applyFill="1" applyBorder="1" applyAlignment="1">
      <alignment horizontal="center" vertical="center"/>
    </xf>
    <xf numFmtId="165" fontId="3" fillId="4" borderId="4" xfId="1" applyNumberFormat="1" applyFont="1" applyFill="1" applyBorder="1" applyAlignment="1">
      <alignment horizontal="center" vertical="center"/>
    </xf>
    <xf numFmtId="166" fontId="0" fillId="4" borderId="9" xfId="0" applyNumberFormat="1" applyFill="1" applyBorder="1" applyAlignment="1">
      <alignment horizontal="center"/>
    </xf>
    <xf numFmtId="165" fontId="8" fillId="4" borderId="4" xfId="1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/>
    </xf>
    <xf numFmtId="165" fontId="3" fillId="3" borderId="8" xfId="1" applyNumberFormat="1" applyFont="1" applyFill="1" applyBorder="1" applyAlignment="1">
      <alignment horizontal="center" vertical="center"/>
    </xf>
    <xf numFmtId="165" fontId="3" fillId="4" borderId="6" xfId="1" applyNumberFormat="1" applyFont="1" applyFill="1" applyBorder="1" applyAlignment="1">
      <alignment horizontal="center" vertical="center"/>
    </xf>
    <xf numFmtId="165" fontId="3" fillId="4" borderId="8" xfId="1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64" fontId="9" fillId="0" borderId="0" xfId="2" applyNumberFormat="1" applyFont="1" applyFill="1" applyBorder="1"/>
    <xf numFmtId="165" fontId="8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8" fillId="4" borderId="6" xfId="1" applyNumberFormat="1" applyFont="1" applyFill="1" applyBorder="1" applyAlignment="1">
      <alignment horizontal="center" vertical="center"/>
    </xf>
    <xf numFmtId="164" fontId="8" fillId="4" borderId="8" xfId="1" applyNumberFormat="1" applyFont="1" applyFill="1" applyBorder="1" applyAlignment="1">
      <alignment horizontal="center" vertical="center"/>
    </xf>
    <xf numFmtId="164" fontId="8" fillId="4" borderId="9" xfId="1" applyNumberFormat="1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>
      <alignment horizontal="center" vertical="center"/>
    </xf>
    <xf numFmtId="164" fontId="3" fillId="4" borderId="8" xfId="1" applyNumberFormat="1" applyFont="1" applyFill="1" applyBorder="1" applyAlignment="1">
      <alignment horizontal="center" vertical="center"/>
    </xf>
    <xf numFmtId="164" fontId="8" fillId="3" borderId="8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164" fontId="3" fillId="3" borderId="3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0" borderId="0" xfId="0" applyNumberFormat="1"/>
    <xf numFmtId="166" fontId="0" fillId="4" borderId="1" xfId="0" applyNumberFormat="1" applyFill="1" applyBorder="1" applyAlignment="1">
      <alignment horizontal="center"/>
    </xf>
    <xf numFmtId="166" fontId="0" fillId="4" borderId="2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/>
    </xf>
    <xf numFmtId="164" fontId="6" fillId="0" borderId="8" xfId="2" applyNumberFormat="1" applyFont="1" applyBorder="1" applyAlignment="1">
      <alignment horizontal="center"/>
    </xf>
    <xf numFmtId="164" fontId="6" fillId="0" borderId="9" xfId="2" applyNumberFormat="1" applyFont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64" fontId="3" fillId="4" borderId="13" xfId="1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66" fontId="8" fillId="3" borderId="7" xfId="0" applyNumberFormat="1" applyFont="1" applyFill="1" applyBorder="1" applyAlignment="1">
      <alignment horizontal="center"/>
    </xf>
    <xf numFmtId="165" fontId="8" fillId="3" borderId="4" xfId="1" applyNumberFormat="1" applyFont="1" applyFill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3" fillId="4" borderId="9" xfId="1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0" fillId="2" borderId="6" xfId="1" applyNumberFormat="1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165" fontId="0" fillId="2" borderId="9" xfId="1" applyNumberFormat="1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 vertical="center"/>
    </xf>
    <xf numFmtId="165" fontId="3" fillId="3" borderId="9" xfId="1" applyNumberFormat="1" applyFont="1" applyFill="1" applyBorder="1" applyAlignment="1">
      <alignment horizontal="center" vertical="center"/>
    </xf>
    <xf numFmtId="165" fontId="8" fillId="3" borderId="5" xfId="1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0" fillId="2" borderId="6" xfId="1" applyNumberFormat="1" applyFont="1" applyFill="1" applyBorder="1"/>
    <xf numFmtId="165" fontId="0" fillId="2" borderId="8" xfId="1" applyNumberFormat="1" applyFont="1" applyFill="1" applyBorder="1"/>
    <xf numFmtId="3" fontId="8" fillId="3" borderId="9" xfId="0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/>
    </xf>
    <xf numFmtId="0" fontId="11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0" xfId="0" applyAlignment="1"/>
    <xf numFmtId="0" fontId="0" fillId="0" borderId="11" xfId="0" applyBorder="1"/>
    <xf numFmtId="0" fontId="0" fillId="0" borderId="12" xfId="0" applyBorder="1"/>
    <xf numFmtId="165" fontId="8" fillId="4" borderId="5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9" fontId="8" fillId="4" borderId="6" xfId="2" applyFont="1" applyFill="1" applyBorder="1" applyAlignment="1">
      <alignment horizontal="center" vertical="center"/>
    </xf>
    <xf numFmtId="9" fontId="3" fillId="4" borderId="6" xfId="2" applyFont="1" applyFill="1" applyBorder="1" applyAlignment="1">
      <alignment horizontal="center" vertical="center"/>
    </xf>
    <xf numFmtId="9" fontId="8" fillId="4" borderId="8" xfId="2" applyFont="1" applyFill="1" applyBorder="1" applyAlignment="1">
      <alignment horizontal="center" vertical="center"/>
    </xf>
    <xf numFmtId="9" fontId="3" fillId="4" borderId="8" xfId="2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9" fontId="3" fillId="4" borderId="9" xfId="2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9" fontId="3" fillId="3" borderId="8" xfId="2" applyFont="1" applyFill="1" applyBorder="1" applyAlignment="1">
      <alignment horizontal="center" vertical="center"/>
    </xf>
    <xf numFmtId="9" fontId="3" fillId="3" borderId="6" xfId="2" applyFont="1" applyFill="1" applyBorder="1" applyAlignment="1">
      <alignment horizontal="center" vertical="center"/>
    </xf>
    <xf numFmtId="9" fontId="3" fillId="4" borderId="3" xfId="2" applyFont="1" applyFill="1" applyBorder="1" applyAlignment="1">
      <alignment horizontal="center" vertical="center"/>
    </xf>
    <xf numFmtId="164" fontId="3" fillId="4" borderId="8" xfId="2" applyNumberFormat="1" applyFont="1" applyFill="1" applyBorder="1" applyAlignment="1">
      <alignment horizontal="center" vertical="center"/>
    </xf>
    <xf numFmtId="164" fontId="3" fillId="4" borderId="4" xfId="2" applyNumberFormat="1" applyFont="1" applyFill="1" applyBorder="1" applyAlignment="1">
      <alignment horizontal="center" vertical="center"/>
    </xf>
    <xf numFmtId="164" fontId="3" fillId="4" borderId="9" xfId="2" applyNumberFormat="1" applyFont="1" applyFill="1" applyBorder="1" applyAlignment="1">
      <alignment horizontal="center" vertical="center"/>
    </xf>
    <xf numFmtId="164" fontId="3" fillId="4" borderId="5" xfId="2" applyNumberFormat="1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5633300782644"/>
          <c:y val="0.17553541091090402"/>
          <c:w val="0.83861531947809476"/>
          <c:h val="0.66850691475559165"/>
        </c:manualLayout>
      </c:layout>
      <c:lineChart>
        <c:grouping val="standard"/>
        <c:varyColors val="0"/>
        <c:ser>
          <c:idx val="1"/>
          <c:order val="0"/>
          <c:tx>
            <c:strRef>
              <c:f>Données!$C$1</c:f>
              <c:strCache>
                <c:ptCount val="1"/>
                <c:pt idx="0">
                  <c:v>Gazole 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Données!$A$74:$A$157</c:f>
              <c:strCache>
                <c:ptCount val="84"/>
                <c:pt idx="0">
                  <c:v>janv.-08</c:v>
                </c:pt>
                <c:pt idx="1">
                  <c:v>févr.-08</c:v>
                </c:pt>
                <c:pt idx="2">
                  <c:v>mars-08</c:v>
                </c:pt>
                <c:pt idx="3">
                  <c:v>avr.-08</c:v>
                </c:pt>
                <c:pt idx="4">
                  <c:v>mai-08</c:v>
                </c:pt>
                <c:pt idx="5">
                  <c:v>juin-08</c:v>
                </c:pt>
                <c:pt idx="6">
                  <c:v>juil.-08</c:v>
                </c:pt>
                <c:pt idx="7">
                  <c:v>août-08</c:v>
                </c:pt>
                <c:pt idx="8">
                  <c:v>sept.-08</c:v>
                </c:pt>
                <c:pt idx="9">
                  <c:v>oct.-08</c:v>
                </c:pt>
                <c:pt idx="10">
                  <c:v>nov.-08</c:v>
                </c:pt>
                <c:pt idx="11">
                  <c:v>déc.-08</c:v>
                </c:pt>
                <c:pt idx="12">
                  <c:v>janv.-09</c:v>
                </c:pt>
                <c:pt idx="13">
                  <c:v>févr.-09</c:v>
                </c:pt>
                <c:pt idx="14">
                  <c:v>mars-09</c:v>
                </c:pt>
                <c:pt idx="15">
                  <c:v>avr.-09</c:v>
                </c:pt>
                <c:pt idx="16">
                  <c:v>mai-09</c:v>
                </c:pt>
                <c:pt idx="17">
                  <c:v>juin-09</c:v>
                </c:pt>
                <c:pt idx="18">
                  <c:v>juil.-09</c:v>
                </c:pt>
                <c:pt idx="19">
                  <c:v>août-09</c:v>
                </c:pt>
                <c:pt idx="20">
                  <c:v>sept.-09</c:v>
                </c:pt>
                <c:pt idx="21">
                  <c:v>oct.-09</c:v>
                </c:pt>
                <c:pt idx="22">
                  <c:v>nov.-09</c:v>
                </c:pt>
                <c:pt idx="23">
                  <c:v>déc.-09</c:v>
                </c:pt>
                <c:pt idx="24">
                  <c:v>janv.-10</c:v>
                </c:pt>
                <c:pt idx="25">
                  <c:v>févr.-10</c:v>
                </c:pt>
                <c:pt idx="26">
                  <c:v>mars-10</c:v>
                </c:pt>
                <c:pt idx="27">
                  <c:v>avr.-10</c:v>
                </c:pt>
                <c:pt idx="28">
                  <c:v>mai-10</c:v>
                </c:pt>
                <c:pt idx="29">
                  <c:v>juin-10</c:v>
                </c:pt>
                <c:pt idx="30">
                  <c:v>juil.-10</c:v>
                </c:pt>
                <c:pt idx="31">
                  <c:v>août-10</c:v>
                </c:pt>
                <c:pt idx="32">
                  <c:v>sept.-10</c:v>
                </c:pt>
                <c:pt idx="33">
                  <c:v>oct.-10</c:v>
                </c:pt>
                <c:pt idx="34">
                  <c:v>nov.-10</c:v>
                </c:pt>
                <c:pt idx="35">
                  <c:v>déc.-10</c:v>
                </c:pt>
                <c:pt idx="36">
                  <c:v>janv.-11</c:v>
                </c:pt>
                <c:pt idx="37">
                  <c:v>févr.-11</c:v>
                </c:pt>
                <c:pt idx="38">
                  <c:v>mars-11</c:v>
                </c:pt>
                <c:pt idx="39">
                  <c:v>avr.-11</c:v>
                </c:pt>
                <c:pt idx="40">
                  <c:v>mai-11</c:v>
                </c:pt>
                <c:pt idx="41">
                  <c:v>juin-11</c:v>
                </c:pt>
                <c:pt idx="42">
                  <c:v>juil.-11</c:v>
                </c:pt>
                <c:pt idx="43">
                  <c:v>août-11</c:v>
                </c:pt>
                <c:pt idx="44">
                  <c:v>sept.-11</c:v>
                </c:pt>
                <c:pt idx="45">
                  <c:v>oct.-11</c:v>
                </c:pt>
                <c:pt idx="46">
                  <c:v>nov.-11</c:v>
                </c:pt>
                <c:pt idx="47">
                  <c:v>déc.-11</c:v>
                </c:pt>
                <c:pt idx="48">
                  <c:v>janv.-12</c:v>
                </c:pt>
                <c:pt idx="49">
                  <c:v>févr.-12</c:v>
                </c:pt>
                <c:pt idx="50">
                  <c:v>mars-12</c:v>
                </c:pt>
                <c:pt idx="51">
                  <c:v>avr.-12</c:v>
                </c:pt>
                <c:pt idx="52">
                  <c:v>mai-12</c:v>
                </c:pt>
                <c:pt idx="53">
                  <c:v>juin-12</c:v>
                </c:pt>
                <c:pt idx="54">
                  <c:v>juil.-12</c:v>
                </c:pt>
                <c:pt idx="55">
                  <c:v>août-12</c:v>
                </c:pt>
                <c:pt idx="56">
                  <c:v>sept.-12</c:v>
                </c:pt>
                <c:pt idx="57">
                  <c:v>oct.-12</c:v>
                </c:pt>
                <c:pt idx="58">
                  <c:v>nov.-12</c:v>
                </c:pt>
                <c:pt idx="59">
                  <c:v>déc.-12</c:v>
                </c:pt>
                <c:pt idx="60">
                  <c:v>janv.-13</c:v>
                </c:pt>
                <c:pt idx="61">
                  <c:v>févr.-13</c:v>
                </c:pt>
                <c:pt idx="62">
                  <c:v>mars-13</c:v>
                </c:pt>
                <c:pt idx="63">
                  <c:v>avr.-13</c:v>
                </c:pt>
                <c:pt idx="64">
                  <c:v>mai-13</c:v>
                </c:pt>
                <c:pt idx="65">
                  <c:v>juin-13</c:v>
                </c:pt>
                <c:pt idx="66">
                  <c:v>juil.-13</c:v>
                </c:pt>
                <c:pt idx="67">
                  <c:v>août-13</c:v>
                </c:pt>
                <c:pt idx="68">
                  <c:v>sept.-13</c:v>
                </c:pt>
                <c:pt idx="69">
                  <c:v>oct.-13</c:v>
                </c:pt>
                <c:pt idx="70">
                  <c:v>nov.-13</c:v>
                </c:pt>
                <c:pt idx="71">
                  <c:v>déc.-13</c:v>
                </c:pt>
                <c:pt idx="72">
                  <c:v>janv.-14</c:v>
                </c:pt>
                <c:pt idx="73">
                  <c:v>févr.-14</c:v>
                </c:pt>
                <c:pt idx="74">
                  <c:v>mars-14</c:v>
                </c:pt>
                <c:pt idx="75">
                  <c:v>avr.-14</c:v>
                </c:pt>
                <c:pt idx="76">
                  <c:v>mai-14</c:v>
                </c:pt>
                <c:pt idx="77">
                  <c:v>juin-14</c:v>
                </c:pt>
                <c:pt idx="78">
                  <c:v>juil.-14</c:v>
                </c:pt>
                <c:pt idx="79">
                  <c:v>août-14</c:v>
                </c:pt>
                <c:pt idx="80">
                  <c:v>sept.-14</c:v>
                </c:pt>
                <c:pt idx="81">
                  <c:v>oct.-14</c:v>
                </c:pt>
                <c:pt idx="82">
                  <c:v>nov.-14</c:v>
                </c:pt>
                <c:pt idx="83">
                  <c:v>déc.-14</c:v>
                </c:pt>
              </c:strCache>
            </c:strRef>
          </c:cat>
          <c:val>
            <c:numRef>
              <c:f>Données!$C$74:$C$157</c:f>
              <c:numCache>
                <c:formatCode>_-* #\ ##0\ _€_-;\-* #\ ##0\ _€_-;_-* "-"??\ _€_-;_-@_-</c:formatCode>
                <c:ptCount val="84"/>
                <c:pt idx="0">
                  <c:v>3128429</c:v>
                </c:pt>
                <c:pt idx="1">
                  <c:v>3142671</c:v>
                </c:pt>
                <c:pt idx="2">
                  <c:v>3136810</c:v>
                </c:pt>
                <c:pt idx="3">
                  <c:v>3358712</c:v>
                </c:pt>
                <c:pt idx="4">
                  <c:v>3237586</c:v>
                </c:pt>
                <c:pt idx="5">
                  <c:v>3114118</c:v>
                </c:pt>
                <c:pt idx="6">
                  <c:v>3501735</c:v>
                </c:pt>
                <c:pt idx="7">
                  <c:v>2882269</c:v>
                </c:pt>
                <c:pt idx="8">
                  <c:v>3279390</c:v>
                </c:pt>
                <c:pt idx="9">
                  <c:v>3483736</c:v>
                </c:pt>
                <c:pt idx="10">
                  <c:v>2909509</c:v>
                </c:pt>
                <c:pt idx="11">
                  <c:v>3283544</c:v>
                </c:pt>
                <c:pt idx="12">
                  <c:v>2963156</c:v>
                </c:pt>
                <c:pt idx="13">
                  <c:v>2945830</c:v>
                </c:pt>
                <c:pt idx="14">
                  <c:v>3235612</c:v>
                </c:pt>
                <c:pt idx="15">
                  <c:v>3324798</c:v>
                </c:pt>
                <c:pt idx="16">
                  <c:v>3085280</c:v>
                </c:pt>
                <c:pt idx="17">
                  <c:v>3371130</c:v>
                </c:pt>
                <c:pt idx="18">
                  <c:v>3607631</c:v>
                </c:pt>
                <c:pt idx="19">
                  <c:v>3031131</c:v>
                </c:pt>
                <c:pt idx="20">
                  <c:v>3367707</c:v>
                </c:pt>
                <c:pt idx="21">
                  <c:v>3419025</c:v>
                </c:pt>
                <c:pt idx="22">
                  <c:v>3158350</c:v>
                </c:pt>
                <c:pt idx="23">
                  <c:v>3403213</c:v>
                </c:pt>
                <c:pt idx="24">
                  <c:v>2803347</c:v>
                </c:pt>
                <c:pt idx="25">
                  <c:v>3102717</c:v>
                </c:pt>
                <c:pt idx="26">
                  <c:v>3357715</c:v>
                </c:pt>
                <c:pt idx="27">
                  <c:v>3425151</c:v>
                </c:pt>
                <c:pt idx="28">
                  <c:v>3218448</c:v>
                </c:pt>
                <c:pt idx="29">
                  <c:v>3470622</c:v>
                </c:pt>
                <c:pt idx="30">
                  <c:v>3608418</c:v>
                </c:pt>
                <c:pt idx="31">
                  <c:v>3251147</c:v>
                </c:pt>
                <c:pt idx="32">
                  <c:v>3456881</c:v>
                </c:pt>
                <c:pt idx="33">
                  <c:v>3482921</c:v>
                </c:pt>
                <c:pt idx="34">
                  <c:v>3198447</c:v>
                </c:pt>
                <c:pt idx="35">
                  <c:v>3373389</c:v>
                </c:pt>
                <c:pt idx="36">
                  <c:v>3124022</c:v>
                </c:pt>
                <c:pt idx="37">
                  <c:v>3146982</c:v>
                </c:pt>
                <c:pt idx="38">
                  <c:v>3501328</c:v>
                </c:pt>
                <c:pt idx="39">
                  <c:v>3349900</c:v>
                </c:pt>
                <c:pt idx="40">
                  <c:v>3437605</c:v>
                </c:pt>
                <c:pt idx="41">
                  <c:v>3426248</c:v>
                </c:pt>
                <c:pt idx="42">
                  <c:v>3430118</c:v>
                </c:pt>
                <c:pt idx="43">
                  <c:v>3389992</c:v>
                </c:pt>
                <c:pt idx="44">
                  <c:v>3462372</c:v>
                </c:pt>
                <c:pt idx="45">
                  <c:v>3425388</c:v>
                </c:pt>
                <c:pt idx="46">
                  <c:v>3271565</c:v>
                </c:pt>
                <c:pt idx="47">
                  <c:v>3361549</c:v>
                </c:pt>
                <c:pt idx="48">
                  <c:v>3204494</c:v>
                </c:pt>
                <c:pt idx="49">
                  <c:v>3138929</c:v>
                </c:pt>
                <c:pt idx="50">
                  <c:v>3414459</c:v>
                </c:pt>
                <c:pt idx="51">
                  <c:v>3330354</c:v>
                </c:pt>
                <c:pt idx="52">
                  <c:v>3302032</c:v>
                </c:pt>
                <c:pt idx="53">
                  <c:v>3493318</c:v>
                </c:pt>
                <c:pt idx="54">
                  <c:v>3614726</c:v>
                </c:pt>
                <c:pt idx="55">
                  <c:v>3342089</c:v>
                </c:pt>
                <c:pt idx="56">
                  <c:v>3284293</c:v>
                </c:pt>
                <c:pt idx="57">
                  <c:v>3642641</c:v>
                </c:pt>
                <c:pt idx="58">
                  <c:v>3431865</c:v>
                </c:pt>
                <c:pt idx="59">
                  <c:v>3186443</c:v>
                </c:pt>
                <c:pt idx="60">
                  <c:v>3128345</c:v>
                </c:pt>
                <c:pt idx="61">
                  <c:v>3048535</c:v>
                </c:pt>
                <c:pt idx="62">
                  <c:v>3341144</c:v>
                </c:pt>
                <c:pt idx="63">
                  <c:v>3474241</c:v>
                </c:pt>
                <c:pt idx="64">
                  <c:v>3366662</c:v>
                </c:pt>
                <c:pt idx="65">
                  <c:v>3309833</c:v>
                </c:pt>
                <c:pt idx="66">
                  <c:v>3812632</c:v>
                </c:pt>
                <c:pt idx="67">
                  <c:v>3307939</c:v>
                </c:pt>
                <c:pt idx="68">
                  <c:v>3364368</c:v>
                </c:pt>
                <c:pt idx="69">
                  <c:v>3679417</c:v>
                </c:pt>
                <c:pt idx="70">
                  <c:v>3212946</c:v>
                </c:pt>
                <c:pt idx="71">
                  <c:v>3397439</c:v>
                </c:pt>
                <c:pt idx="72">
                  <c:v>3214163</c:v>
                </c:pt>
                <c:pt idx="73">
                  <c:v>3067410</c:v>
                </c:pt>
                <c:pt idx="74">
                  <c:v>3333627</c:v>
                </c:pt>
                <c:pt idx="75">
                  <c:v>3467664</c:v>
                </c:pt>
                <c:pt idx="76">
                  <c:v>3299055</c:v>
                </c:pt>
                <c:pt idx="77">
                  <c:v>3447730</c:v>
                </c:pt>
                <c:pt idx="78">
                  <c:v>3719997</c:v>
                </c:pt>
                <c:pt idx="79">
                  <c:v>3185786</c:v>
                </c:pt>
                <c:pt idx="80">
                  <c:v>3534445</c:v>
                </c:pt>
                <c:pt idx="81">
                  <c:v>3682624</c:v>
                </c:pt>
                <c:pt idx="82">
                  <c:v>3104552</c:v>
                </c:pt>
                <c:pt idx="83">
                  <c:v>3649225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Données!$D$1</c:f>
              <c:strCache>
                <c:ptCount val="1"/>
                <c:pt idx="0">
                  <c:v>Super + gazole 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Données!$A$74:$A$157</c:f>
              <c:strCache>
                <c:ptCount val="84"/>
                <c:pt idx="0">
                  <c:v>janv.-08</c:v>
                </c:pt>
                <c:pt idx="1">
                  <c:v>févr.-08</c:v>
                </c:pt>
                <c:pt idx="2">
                  <c:v>mars-08</c:v>
                </c:pt>
                <c:pt idx="3">
                  <c:v>avr.-08</c:v>
                </c:pt>
                <c:pt idx="4">
                  <c:v>mai-08</c:v>
                </c:pt>
                <c:pt idx="5">
                  <c:v>juin-08</c:v>
                </c:pt>
                <c:pt idx="6">
                  <c:v>juil.-08</c:v>
                </c:pt>
                <c:pt idx="7">
                  <c:v>août-08</c:v>
                </c:pt>
                <c:pt idx="8">
                  <c:v>sept.-08</c:v>
                </c:pt>
                <c:pt idx="9">
                  <c:v>oct.-08</c:v>
                </c:pt>
                <c:pt idx="10">
                  <c:v>nov.-08</c:v>
                </c:pt>
                <c:pt idx="11">
                  <c:v>déc.-08</c:v>
                </c:pt>
                <c:pt idx="12">
                  <c:v>janv.-09</c:v>
                </c:pt>
                <c:pt idx="13">
                  <c:v>févr.-09</c:v>
                </c:pt>
                <c:pt idx="14">
                  <c:v>mars-09</c:v>
                </c:pt>
                <c:pt idx="15">
                  <c:v>avr.-09</c:v>
                </c:pt>
                <c:pt idx="16">
                  <c:v>mai-09</c:v>
                </c:pt>
                <c:pt idx="17">
                  <c:v>juin-09</c:v>
                </c:pt>
                <c:pt idx="18">
                  <c:v>juil.-09</c:v>
                </c:pt>
                <c:pt idx="19">
                  <c:v>août-09</c:v>
                </c:pt>
                <c:pt idx="20">
                  <c:v>sept.-09</c:v>
                </c:pt>
                <c:pt idx="21">
                  <c:v>oct.-09</c:v>
                </c:pt>
                <c:pt idx="22">
                  <c:v>nov.-09</c:v>
                </c:pt>
                <c:pt idx="23">
                  <c:v>déc.-09</c:v>
                </c:pt>
                <c:pt idx="24">
                  <c:v>janv.-10</c:v>
                </c:pt>
                <c:pt idx="25">
                  <c:v>févr.-10</c:v>
                </c:pt>
                <c:pt idx="26">
                  <c:v>mars-10</c:v>
                </c:pt>
                <c:pt idx="27">
                  <c:v>avr.-10</c:v>
                </c:pt>
                <c:pt idx="28">
                  <c:v>mai-10</c:v>
                </c:pt>
                <c:pt idx="29">
                  <c:v>juin-10</c:v>
                </c:pt>
                <c:pt idx="30">
                  <c:v>juil.-10</c:v>
                </c:pt>
                <c:pt idx="31">
                  <c:v>août-10</c:v>
                </c:pt>
                <c:pt idx="32">
                  <c:v>sept.-10</c:v>
                </c:pt>
                <c:pt idx="33">
                  <c:v>oct.-10</c:v>
                </c:pt>
                <c:pt idx="34">
                  <c:v>nov.-10</c:v>
                </c:pt>
                <c:pt idx="35">
                  <c:v>déc.-10</c:v>
                </c:pt>
                <c:pt idx="36">
                  <c:v>janv.-11</c:v>
                </c:pt>
                <c:pt idx="37">
                  <c:v>févr.-11</c:v>
                </c:pt>
                <c:pt idx="38">
                  <c:v>mars-11</c:v>
                </c:pt>
                <c:pt idx="39">
                  <c:v>avr.-11</c:v>
                </c:pt>
                <c:pt idx="40">
                  <c:v>mai-11</c:v>
                </c:pt>
                <c:pt idx="41">
                  <c:v>juin-11</c:v>
                </c:pt>
                <c:pt idx="42">
                  <c:v>juil.-11</c:v>
                </c:pt>
                <c:pt idx="43">
                  <c:v>août-11</c:v>
                </c:pt>
                <c:pt idx="44">
                  <c:v>sept.-11</c:v>
                </c:pt>
                <c:pt idx="45">
                  <c:v>oct.-11</c:v>
                </c:pt>
                <c:pt idx="46">
                  <c:v>nov.-11</c:v>
                </c:pt>
                <c:pt idx="47">
                  <c:v>déc.-11</c:v>
                </c:pt>
                <c:pt idx="48">
                  <c:v>janv.-12</c:v>
                </c:pt>
                <c:pt idx="49">
                  <c:v>févr.-12</c:v>
                </c:pt>
                <c:pt idx="50">
                  <c:v>mars-12</c:v>
                </c:pt>
                <c:pt idx="51">
                  <c:v>avr.-12</c:v>
                </c:pt>
                <c:pt idx="52">
                  <c:v>mai-12</c:v>
                </c:pt>
                <c:pt idx="53">
                  <c:v>juin-12</c:v>
                </c:pt>
                <c:pt idx="54">
                  <c:v>juil.-12</c:v>
                </c:pt>
                <c:pt idx="55">
                  <c:v>août-12</c:v>
                </c:pt>
                <c:pt idx="56">
                  <c:v>sept.-12</c:v>
                </c:pt>
                <c:pt idx="57">
                  <c:v>oct.-12</c:v>
                </c:pt>
                <c:pt idx="58">
                  <c:v>nov.-12</c:v>
                </c:pt>
                <c:pt idx="59">
                  <c:v>déc.-12</c:v>
                </c:pt>
                <c:pt idx="60">
                  <c:v>janv.-13</c:v>
                </c:pt>
                <c:pt idx="61">
                  <c:v>févr.-13</c:v>
                </c:pt>
                <c:pt idx="62">
                  <c:v>mars-13</c:v>
                </c:pt>
                <c:pt idx="63">
                  <c:v>avr.-13</c:v>
                </c:pt>
                <c:pt idx="64">
                  <c:v>mai-13</c:v>
                </c:pt>
                <c:pt idx="65">
                  <c:v>juin-13</c:v>
                </c:pt>
                <c:pt idx="66">
                  <c:v>juil.-13</c:v>
                </c:pt>
                <c:pt idx="67">
                  <c:v>août-13</c:v>
                </c:pt>
                <c:pt idx="68">
                  <c:v>sept.-13</c:v>
                </c:pt>
                <c:pt idx="69">
                  <c:v>oct.-13</c:v>
                </c:pt>
                <c:pt idx="70">
                  <c:v>nov.-13</c:v>
                </c:pt>
                <c:pt idx="71">
                  <c:v>déc.-13</c:v>
                </c:pt>
                <c:pt idx="72">
                  <c:v>janv.-14</c:v>
                </c:pt>
                <c:pt idx="73">
                  <c:v>févr.-14</c:v>
                </c:pt>
                <c:pt idx="74">
                  <c:v>mars-14</c:v>
                </c:pt>
                <c:pt idx="75">
                  <c:v>avr.-14</c:v>
                </c:pt>
                <c:pt idx="76">
                  <c:v>mai-14</c:v>
                </c:pt>
                <c:pt idx="77">
                  <c:v>juin-14</c:v>
                </c:pt>
                <c:pt idx="78">
                  <c:v>juil.-14</c:v>
                </c:pt>
                <c:pt idx="79">
                  <c:v>août-14</c:v>
                </c:pt>
                <c:pt idx="80">
                  <c:v>sept.-14</c:v>
                </c:pt>
                <c:pt idx="81">
                  <c:v>oct.-14</c:v>
                </c:pt>
                <c:pt idx="82">
                  <c:v>nov.-14</c:v>
                </c:pt>
                <c:pt idx="83">
                  <c:v>déc.-14</c:v>
                </c:pt>
              </c:strCache>
            </c:strRef>
          </c:cat>
          <c:val>
            <c:numRef>
              <c:f>Données!$D$74:$D$157</c:f>
              <c:numCache>
                <c:formatCode>_-* #\ ##0\ _€_-;\-* #\ ##0\ _€_-;_-* "-"??\ _€_-;_-@_-</c:formatCode>
                <c:ptCount val="84"/>
                <c:pt idx="0">
                  <c:v>4083103</c:v>
                </c:pt>
                <c:pt idx="1">
                  <c:v>4078437</c:v>
                </c:pt>
                <c:pt idx="2">
                  <c:v>4084308</c:v>
                </c:pt>
                <c:pt idx="3">
                  <c:v>4386865</c:v>
                </c:pt>
                <c:pt idx="4">
                  <c:v>4314987</c:v>
                </c:pt>
                <c:pt idx="5">
                  <c:v>4094200</c:v>
                </c:pt>
                <c:pt idx="6">
                  <c:v>4647267</c:v>
                </c:pt>
                <c:pt idx="7">
                  <c:v>3900099</c:v>
                </c:pt>
                <c:pt idx="8">
                  <c:v>4311740</c:v>
                </c:pt>
                <c:pt idx="9">
                  <c:v>4514232</c:v>
                </c:pt>
                <c:pt idx="10">
                  <c:v>3757166</c:v>
                </c:pt>
                <c:pt idx="11">
                  <c:v>4274323</c:v>
                </c:pt>
                <c:pt idx="12">
                  <c:v>3831258</c:v>
                </c:pt>
                <c:pt idx="13">
                  <c:v>3765488</c:v>
                </c:pt>
                <c:pt idx="14">
                  <c:v>4166306</c:v>
                </c:pt>
                <c:pt idx="15">
                  <c:v>4361219</c:v>
                </c:pt>
                <c:pt idx="16">
                  <c:v>4070342</c:v>
                </c:pt>
                <c:pt idx="17">
                  <c:v>4407532</c:v>
                </c:pt>
                <c:pt idx="18">
                  <c:v>4751095</c:v>
                </c:pt>
                <c:pt idx="19">
                  <c:v>4042777</c:v>
                </c:pt>
                <c:pt idx="20">
                  <c:v>4353159</c:v>
                </c:pt>
                <c:pt idx="21">
                  <c:v>4379035</c:v>
                </c:pt>
                <c:pt idx="22">
                  <c:v>4013011</c:v>
                </c:pt>
                <c:pt idx="23">
                  <c:v>4369148</c:v>
                </c:pt>
                <c:pt idx="24">
                  <c:v>3538634</c:v>
                </c:pt>
                <c:pt idx="25">
                  <c:v>3908836</c:v>
                </c:pt>
                <c:pt idx="26">
                  <c:v>4230292</c:v>
                </c:pt>
                <c:pt idx="27">
                  <c:v>4404482</c:v>
                </c:pt>
                <c:pt idx="28">
                  <c:v>4137107</c:v>
                </c:pt>
                <c:pt idx="29">
                  <c:v>4448376</c:v>
                </c:pt>
                <c:pt idx="30">
                  <c:v>4670592</c:v>
                </c:pt>
                <c:pt idx="31">
                  <c:v>4236685</c:v>
                </c:pt>
                <c:pt idx="32">
                  <c:v>4396780</c:v>
                </c:pt>
                <c:pt idx="33">
                  <c:v>4368322</c:v>
                </c:pt>
                <c:pt idx="34">
                  <c:v>4048094</c:v>
                </c:pt>
                <c:pt idx="35">
                  <c:v>4240618</c:v>
                </c:pt>
                <c:pt idx="36">
                  <c:v>3893623</c:v>
                </c:pt>
                <c:pt idx="37">
                  <c:v>3913075</c:v>
                </c:pt>
                <c:pt idx="38">
                  <c:v>4367512</c:v>
                </c:pt>
                <c:pt idx="39">
                  <c:v>4261798</c:v>
                </c:pt>
                <c:pt idx="40">
                  <c:v>4341481</c:v>
                </c:pt>
                <c:pt idx="41">
                  <c:v>4327814</c:v>
                </c:pt>
                <c:pt idx="42">
                  <c:v>4354733</c:v>
                </c:pt>
                <c:pt idx="43">
                  <c:v>4351833</c:v>
                </c:pt>
                <c:pt idx="44">
                  <c:v>4346909</c:v>
                </c:pt>
                <c:pt idx="45">
                  <c:v>4277997</c:v>
                </c:pt>
                <c:pt idx="46">
                  <c:v>4053229</c:v>
                </c:pt>
                <c:pt idx="47">
                  <c:v>4173550</c:v>
                </c:pt>
                <c:pt idx="48">
                  <c:v>3943594</c:v>
                </c:pt>
                <c:pt idx="49">
                  <c:v>3843257</c:v>
                </c:pt>
                <c:pt idx="50">
                  <c:v>4201925</c:v>
                </c:pt>
                <c:pt idx="51">
                  <c:v>4131315</c:v>
                </c:pt>
                <c:pt idx="52">
                  <c:v>4144036</c:v>
                </c:pt>
                <c:pt idx="53">
                  <c:v>4365641</c:v>
                </c:pt>
                <c:pt idx="54">
                  <c:v>4533649</c:v>
                </c:pt>
                <c:pt idx="55">
                  <c:v>4248776</c:v>
                </c:pt>
                <c:pt idx="56">
                  <c:v>4063318</c:v>
                </c:pt>
                <c:pt idx="57">
                  <c:v>4466735</c:v>
                </c:pt>
                <c:pt idx="58">
                  <c:v>4203546</c:v>
                </c:pt>
                <c:pt idx="59">
                  <c:v>3905734</c:v>
                </c:pt>
                <c:pt idx="60">
                  <c:v>3810640</c:v>
                </c:pt>
                <c:pt idx="61">
                  <c:v>3691425</c:v>
                </c:pt>
                <c:pt idx="62">
                  <c:v>4069287</c:v>
                </c:pt>
                <c:pt idx="63">
                  <c:v>4285528</c:v>
                </c:pt>
                <c:pt idx="64">
                  <c:v>4194483</c:v>
                </c:pt>
                <c:pt idx="65">
                  <c:v>4105811</c:v>
                </c:pt>
                <c:pt idx="66">
                  <c:v>4755641</c:v>
                </c:pt>
                <c:pt idx="67">
                  <c:v>4183142</c:v>
                </c:pt>
                <c:pt idx="68">
                  <c:v>4145516</c:v>
                </c:pt>
                <c:pt idx="69">
                  <c:v>4497004</c:v>
                </c:pt>
                <c:pt idx="70">
                  <c:v>3901622</c:v>
                </c:pt>
                <c:pt idx="71">
                  <c:v>4166816</c:v>
                </c:pt>
                <c:pt idx="72">
                  <c:v>3902779</c:v>
                </c:pt>
                <c:pt idx="73">
                  <c:v>3711132</c:v>
                </c:pt>
                <c:pt idx="74">
                  <c:v>4069463</c:v>
                </c:pt>
                <c:pt idx="75">
                  <c:v>4290259</c:v>
                </c:pt>
                <c:pt idx="76">
                  <c:v>4087709</c:v>
                </c:pt>
                <c:pt idx="77">
                  <c:v>4277679</c:v>
                </c:pt>
                <c:pt idx="78">
                  <c:v>4618448</c:v>
                </c:pt>
                <c:pt idx="79">
                  <c:v>4013774</c:v>
                </c:pt>
                <c:pt idx="80">
                  <c:v>4357929</c:v>
                </c:pt>
                <c:pt idx="81">
                  <c:v>4500198</c:v>
                </c:pt>
                <c:pt idx="82">
                  <c:v>3775169</c:v>
                </c:pt>
                <c:pt idx="83">
                  <c:v>4469377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Données!$B$1</c:f>
              <c:strCache>
                <c:ptCount val="1"/>
                <c:pt idx="0">
                  <c:v>Super 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trendline>
            <c:trendlineType val="poly"/>
            <c:order val="6"/>
            <c:dispRSqr val="0"/>
            <c:dispEq val="0"/>
          </c:trendline>
          <c:cat>
            <c:strRef>
              <c:f>Données!$A$74:$A$157</c:f>
              <c:strCache>
                <c:ptCount val="84"/>
                <c:pt idx="0">
                  <c:v>janv.-08</c:v>
                </c:pt>
                <c:pt idx="1">
                  <c:v>févr.-08</c:v>
                </c:pt>
                <c:pt idx="2">
                  <c:v>mars-08</c:v>
                </c:pt>
                <c:pt idx="3">
                  <c:v>avr.-08</c:v>
                </c:pt>
                <c:pt idx="4">
                  <c:v>mai-08</c:v>
                </c:pt>
                <c:pt idx="5">
                  <c:v>juin-08</c:v>
                </c:pt>
                <c:pt idx="6">
                  <c:v>juil.-08</c:v>
                </c:pt>
                <c:pt idx="7">
                  <c:v>août-08</c:v>
                </c:pt>
                <c:pt idx="8">
                  <c:v>sept.-08</c:v>
                </c:pt>
                <c:pt idx="9">
                  <c:v>oct.-08</c:v>
                </c:pt>
                <c:pt idx="10">
                  <c:v>nov.-08</c:v>
                </c:pt>
                <c:pt idx="11">
                  <c:v>déc.-08</c:v>
                </c:pt>
                <c:pt idx="12">
                  <c:v>janv.-09</c:v>
                </c:pt>
                <c:pt idx="13">
                  <c:v>févr.-09</c:v>
                </c:pt>
                <c:pt idx="14">
                  <c:v>mars-09</c:v>
                </c:pt>
                <c:pt idx="15">
                  <c:v>avr.-09</c:v>
                </c:pt>
                <c:pt idx="16">
                  <c:v>mai-09</c:v>
                </c:pt>
                <c:pt idx="17">
                  <c:v>juin-09</c:v>
                </c:pt>
                <c:pt idx="18">
                  <c:v>juil.-09</c:v>
                </c:pt>
                <c:pt idx="19">
                  <c:v>août-09</c:v>
                </c:pt>
                <c:pt idx="20">
                  <c:v>sept.-09</c:v>
                </c:pt>
                <c:pt idx="21">
                  <c:v>oct.-09</c:v>
                </c:pt>
                <c:pt idx="22">
                  <c:v>nov.-09</c:v>
                </c:pt>
                <c:pt idx="23">
                  <c:v>déc.-09</c:v>
                </c:pt>
                <c:pt idx="24">
                  <c:v>janv.-10</c:v>
                </c:pt>
                <c:pt idx="25">
                  <c:v>févr.-10</c:v>
                </c:pt>
                <c:pt idx="26">
                  <c:v>mars-10</c:v>
                </c:pt>
                <c:pt idx="27">
                  <c:v>avr.-10</c:v>
                </c:pt>
                <c:pt idx="28">
                  <c:v>mai-10</c:v>
                </c:pt>
                <c:pt idx="29">
                  <c:v>juin-10</c:v>
                </c:pt>
                <c:pt idx="30">
                  <c:v>juil.-10</c:v>
                </c:pt>
                <c:pt idx="31">
                  <c:v>août-10</c:v>
                </c:pt>
                <c:pt idx="32">
                  <c:v>sept.-10</c:v>
                </c:pt>
                <c:pt idx="33">
                  <c:v>oct.-10</c:v>
                </c:pt>
                <c:pt idx="34">
                  <c:v>nov.-10</c:v>
                </c:pt>
                <c:pt idx="35">
                  <c:v>déc.-10</c:v>
                </c:pt>
                <c:pt idx="36">
                  <c:v>janv.-11</c:v>
                </c:pt>
                <c:pt idx="37">
                  <c:v>févr.-11</c:v>
                </c:pt>
                <c:pt idx="38">
                  <c:v>mars-11</c:v>
                </c:pt>
                <c:pt idx="39">
                  <c:v>avr.-11</c:v>
                </c:pt>
                <c:pt idx="40">
                  <c:v>mai-11</c:v>
                </c:pt>
                <c:pt idx="41">
                  <c:v>juin-11</c:v>
                </c:pt>
                <c:pt idx="42">
                  <c:v>juil.-11</c:v>
                </c:pt>
                <c:pt idx="43">
                  <c:v>août-11</c:v>
                </c:pt>
                <c:pt idx="44">
                  <c:v>sept.-11</c:v>
                </c:pt>
                <c:pt idx="45">
                  <c:v>oct.-11</c:v>
                </c:pt>
                <c:pt idx="46">
                  <c:v>nov.-11</c:v>
                </c:pt>
                <c:pt idx="47">
                  <c:v>déc.-11</c:v>
                </c:pt>
                <c:pt idx="48">
                  <c:v>janv.-12</c:v>
                </c:pt>
                <c:pt idx="49">
                  <c:v>févr.-12</c:v>
                </c:pt>
                <c:pt idx="50">
                  <c:v>mars-12</c:v>
                </c:pt>
                <c:pt idx="51">
                  <c:v>avr.-12</c:v>
                </c:pt>
                <c:pt idx="52">
                  <c:v>mai-12</c:v>
                </c:pt>
                <c:pt idx="53">
                  <c:v>juin-12</c:v>
                </c:pt>
                <c:pt idx="54">
                  <c:v>juil.-12</c:v>
                </c:pt>
                <c:pt idx="55">
                  <c:v>août-12</c:v>
                </c:pt>
                <c:pt idx="56">
                  <c:v>sept.-12</c:v>
                </c:pt>
                <c:pt idx="57">
                  <c:v>oct.-12</c:v>
                </c:pt>
                <c:pt idx="58">
                  <c:v>nov.-12</c:v>
                </c:pt>
                <c:pt idx="59">
                  <c:v>déc.-12</c:v>
                </c:pt>
                <c:pt idx="60">
                  <c:v>janv.-13</c:v>
                </c:pt>
                <c:pt idx="61">
                  <c:v>févr.-13</c:v>
                </c:pt>
                <c:pt idx="62">
                  <c:v>mars-13</c:v>
                </c:pt>
                <c:pt idx="63">
                  <c:v>avr.-13</c:v>
                </c:pt>
                <c:pt idx="64">
                  <c:v>mai-13</c:v>
                </c:pt>
                <c:pt idx="65">
                  <c:v>juin-13</c:v>
                </c:pt>
                <c:pt idx="66">
                  <c:v>juil.-13</c:v>
                </c:pt>
                <c:pt idx="67">
                  <c:v>août-13</c:v>
                </c:pt>
                <c:pt idx="68">
                  <c:v>sept.-13</c:v>
                </c:pt>
                <c:pt idx="69">
                  <c:v>oct.-13</c:v>
                </c:pt>
                <c:pt idx="70">
                  <c:v>nov.-13</c:v>
                </c:pt>
                <c:pt idx="71">
                  <c:v>déc.-13</c:v>
                </c:pt>
                <c:pt idx="72">
                  <c:v>janv.-14</c:v>
                </c:pt>
                <c:pt idx="73">
                  <c:v>févr.-14</c:v>
                </c:pt>
                <c:pt idx="74">
                  <c:v>mars-14</c:v>
                </c:pt>
                <c:pt idx="75">
                  <c:v>avr.-14</c:v>
                </c:pt>
                <c:pt idx="76">
                  <c:v>mai-14</c:v>
                </c:pt>
                <c:pt idx="77">
                  <c:v>juin-14</c:v>
                </c:pt>
                <c:pt idx="78">
                  <c:v>juil.-14</c:v>
                </c:pt>
                <c:pt idx="79">
                  <c:v>août-14</c:v>
                </c:pt>
                <c:pt idx="80">
                  <c:v>sept.-14</c:v>
                </c:pt>
                <c:pt idx="81">
                  <c:v>oct.-14</c:v>
                </c:pt>
                <c:pt idx="82">
                  <c:v>nov.-14</c:v>
                </c:pt>
                <c:pt idx="83">
                  <c:v>déc.-14</c:v>
                </c:pt>
              </c:strCache>
            </c:strRef>
          </c:cat>
          <c:val>
            <c:numRef>
              <c:f>Données!$B$74:$B$157</c:f>
              <c:numCache>
                <c:formatCode>_-* #\ ##0\ _€_-;\-* #\ ##0\ _€_-;_-* "-"??\ _€_-;_-@_-</c:formatCode>
                <c:ptCount val="84"/>
                <c:pt idx="0">
                  <c:v>954674</c:v>
                </c:pt>
                <c:pt idx="1">
                  <c:v>935766</c:v>
                </c:pt>
                <c:pt idx="2">
                  <c:v>947498</c:v>
                </c:pt>
                <c:pt idx="3">
                  <c:v>1028153</c:v>
                </c:pt>
                <c:pt idx="4">
                  <c:v>1077401</c:v>
                </c:pt>
                <c:pt idx="5">
                  <c:v>980082</c:v>
                </c:pt>
                <c:pt idx="6">
                  <c:v>1145532</c:v>
                </c:pt>
                <c:pt idx="7">
                  <c:v>1017830</c:v>
                </c:pt>
                <c:pt idx="8">
                  <c:v>1032350</c:v>
                </c:pt>
                <c:pt idx="9">
                  <c:v>1030496</c:v>
                </c:pt>
                <c:pt idx="10">
                  <c:v>847657</c:v>
                </c:pt>
                <c:pt idx="11">
                  <c:v>990779</c:v>
                </c:pt>
                <c:pt idx="12">
                  <c:v>868102</c:v>
                </c:pt>
                <c:pt idx="13">
                  <c:v>819658</c:v>
                </c:pt>
                <c:pt idx="14">
                  <c:v>930694</c:v>
                </c:pt>
                <c:pt idx="15">
                  <c:v>1036421</c:v>
                </c:pt>
                <c:pt idx="16">
                  <c:v>985062</c:v>
                </c:pt>
                <c:pt idx="17">
                  <c:v>1036402</c:v>
                </c:pt>
                <c:pt idx="18">
                  <c:v>1143464</c:v>
                </c:pt>
                <c:pt idx="19">
                  <c:v>1011646</c:v>
                </c:pt>
                <c:pt idx="20">
                  <c:v>985452</c:v>
                </c:pt>
                <c:pt idx="21">
                  <c:v>960010</c:v>
                </c:pt>
                <c:pt idx="22">
                  <c:v>854661</c:v>
                </c:pt>
                <c:pt idx="23">
                  <c:v>965935</c:v>
                </c:pt>
                <c:pt idx="24">
                  <c:v>735287</c:v>
                </c:pt>
                <c:pt idx="25">
                  <c:v>806119</c:v>
                </c:pt>
                <c:pt idx="26">
                  <c:v>872577</c:v>
                </c:pt>
                <c:pt idx="27">
                  <c:v>979331</c:v>
                </c:pt>
                <c:pt idx="28">
                  <c:v>918659</c:v>
                </c:pt>
                <c:pt idx="29">
                  <c:v>977754</c:v>
                </c:pt>
                <c:pt idx="30">
                  <c:v>1062174</c:v>
                </c:pt>
                <c:pt idx="31">
                  <c:v>985538</c:v>
                </c:pt>
                <c:pt idx="32">
                  <c:v>939899</c:v>
                </c:pt>
                <c:pt idx="33">
                  <c:v>885401</c:v>
                </c:pt>
                <c:pt idx="34">
                  <c:v>849647</c:v>
                </c:pt>
                <c:pt idx="35">
                  <c:v>867229</c:v>
                </c:pt>
                <c:pt idx="36">
                  <c:v>769601</c:v>
                </c:pt>
                <c:pt idx="37">
                  <c:v>766093</c:v>
                </c:pt>
                <c:pt idx="38">
                  <c:v>866184</c:v>
                </c:pt>
                <c:pt idx="39">
                  <c:v>911898</c:v>
                </c:pt>
                <c:pt idx="40">
                  <c:v>903876</c:v>
                </c:pt>
                <c:pt idx="41">
                  <c:v>901566</c:v>
                </c:pt>
                <c:pt idx="42">
                  <c:v>924615</c:v>
                </c:pt>
                <c:pt idx="43">
                  <c:v>961841</c:v>
                </c:pt>
                <c:pt idx="44">
                  <c:v>884537</c:v>
                </c:pt>
                <c:pt idx="45">
                  <c:v>852609</c:v>
                </c:pt>
                <c:pt idx="46">
                  <c:v>781664</c:v>
                </c:pt>
                <c:pt idx="47">
                  <c:v>812001</c:v>
                </c:pt>
                <c:pt idx="48">
                  <c:v>739100</c:v>
                </c:pt>
                <c:pt idx="49">
                  <c:v>704328</c:v>
                </c:pt>
                <c:pt idx="50">
                  <c:v>787466</c:v>
                </c:pt>
                <c:pt idx="51">
                  <c:v>800961</c:v>
                </c:pt>
                <c:pt idx="52">
                  <c:v>842004</c:v>
                </c:pt>
                <c:pt idx="53">
                  <c:v>872323</c:v>
                </c:pt>
                <c:pt idx="54">
                  <c:v>918923</c:v>
                </c:pt>
                <c:pt idx="55">
                  <c:v>906687</c:v>
                </c:pt>
                <c:pt idx="56">
                  <c:v>779025</c:v>
                </c:pt>
                <c:pt idx="57">
                  <c:v>824094</c:v>
                </c:pt>
                <c:pt idx="58">
                  <c:v>771681</c:v>
                </c:pt>
                <c:pt idx="59">
                  <c:v>719291</c:v>
                </c:pt>
                <c:pt idx="60">
                  <c:v>682295</c:v>
                </c:pt>
                <c:pt idx="61">
                  <c:v>642890</c:v>
                </c:pt>
                <c:pt idx="62">
                  <c:v>728143</c:v>
                </c:pt>
                <c:pt idx="63">
                  <c:v>811287</c:v>
                </c:pt>
                <c:pt idx="64">
                  <c:v>827821</c:v>
                </c:pt>
                <c:pt idx="65">
                  <c:v>795978</c:v>
                </c:pt>
                <c:pt idx="66">
                  <c:v>943009</c:v>
                </c:pt>
                <c:pt idx="67">
                  <c:v>875203</c:v>
                </c:pt>
                <c:pt idx="68">
                  <c:v>781148</c:v>
                </c:pt>
                <c:pt idx="69">
                  <c:v>817587</c:v>
                </c:pt>
                <c:pt idx="70">
                  <c:v>688676</c:v>
                </c:pt>
                <c:pt idx="71">
                  <c:v>769377</c:v>
                </c:pt>
                <c:pt idx="72">
                  <c:v>688616</c:v>
                </c:pt>
                <c:pt idx="73">
                  <c:v>643722</c:v>
                </c:pt>
                <c:pt idx="74">
                  <c:v>735836</c:v>
                </c:pt>
                <c:pt idx="75">
                  <c:v>822595</c:v>
                </c:pt>
                <c:pt idx="76">
                  <c:v>788654</c:v>
                </c:pt>
                <c:pt idx="77">
                  <c:v>829949</c:v>
                </c:pt>
                <c:pt idx="78">
                  <c:v>898451</c:v>
                </c:pt>
                <c:pt idx="79">
                  <c:v>827988</c:v>
                </c:pt>
                <c:pt idx="80">
                  <c:v>823484</c:v>
                </c:pt>
                <c:pt idx="81">
                  <c:v>817574</c:v>
                </c:pt>
                <c:pt idx="82">
                  <c:v>670617</c:v>
                </c:pt>
                <c:pt idx="83" formatCode="General">
                  <c:v>820152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261472"/>
        <c:axId val="167829064"/>
      </c:lineChart>
      <c:dateAx>
        <c:axId val="397261472"/>
        <c:scaling>
          <c:orientation val="minMax"/>
        </c:scaling>
        <c:delete val="0"/>
        <c:axPos val="b"/>
        <c:numFmt formatCode="mmm\-yy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7829064"/>
        <c:crosses val="autoZero"/>
        <c:auto val="0"/>
        <c:lblOffset val="100"/>
        <c:baseTimeUnit val="days"/>
        <c:majorUnit val="2"/>
        <c:minorUnit val="2"/>
      </c:dateAx>
      <c:valAx>
        <c:axId val="167829064"/>
        <c:scaling>
          <c:orientation val="minMax"/>
        </c:scaling>
        <c:delete val="0"/>
        <c:axPos val="l"/>
        <c:numFmt formatCode="#,##0" sourceLinked="0"/>
        <c:majorTickMark val="out"/>
        <c:minorTickMark val="in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972614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4803149606299679" l="0.70866141732283994" r="0.70866141732283994" t="1.299212598425197" header="0.31496062992126417" footer="0.3149606299212641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28573</xdr:colOff>
      <xdr:row>0</xdr:row>
      <xdr:rowOff>119062</xdr:rowOff>
    </xdr:from>
    <xdr:to>
      <xdr:col>19</xdr:col>
      <xdr:colOff>35719</xdr:colOff>
      <xdr:row>36</xdr:row>
      <xdr:rowOff>11905</xdr:rowOff>
    </xdr:to>
    <xdr:graphicFrame macro="">
      <xdr:nvGraphicFramePr>
        <xdr:cNvPr id="2393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0.1126</cdr:x>
      <cdr:y>0.1259</cdr:y>
    </cdr:from>
    <cdr:to>
      <cdr:x>0.21066</cdr:x>
      <cdr:y>0.27568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49694" y="7678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0.04172</cdr:x>
      <cdr:y>0.10711</cdr:y>
    </cdr:from>
    <cdr:to>
      <cdr:x>0.13031</cdr:x>
      <cdr:y>0.15563</cdr:y>
    </cdr:to>
    <cdr:sp macro="" textlink="">
      <cdr:nvSpPr>
        <cdr:cNvPr id="1060" name="Zone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851" y="619636"/>
          <a:ext cx="740832" cy="280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strike="noStrike">
              <a:solidFill>
                <a:schemeClr val="accent4">
                  <a:lumMod val="50000"/>
                </a:schemeClr>
              </a:solidFill>
              <a:latin typeface="Arial"/>
              <a:cs typeface="Arial"/>
            </a:rPr>
            <a:t> </a:t>
          </a:r>
          <a:r>
            <a:rPr lang="fr-FR" sz="1000" b="0" i="1" strike="noStrike">
              <a:solidFill>
                <a:schemeClr val="accent4">
                  <a:lumMod val="50000"/>
                </a:schemeClr>
              </a:solidFill>
              <a:latin typeface="Arial"/>
              <a:cs typeface="Arial"/>
            </a:rPr>
            <a:t>m</a:t>
          </a:r>
          <a:r>
            <a:rPr lang="fr-FR" sz="1000" b="0" i="1" strike="noStrike" baseline="30000">
              <a:solidFill>
                <a:schemeClr val="accent4">
                  <a:lumMod val="50000"/>
                </a:schemeClr>
              </a:solidFill>
              <a:latin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0.77853</cdr:x>
      <cdr:y>0.21809</cdr:y>
    </cdr:from>
    <cdr:to>
      <cdr:x>0.87659</cdr:x>
      <cdr:y>0.36637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7241506" y="132481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0.22355</cdr:x>
      <cdr:y>0.08488</cdr:y>
    </cdr:from>
    <cdr:to>
      <cdr:x>0.3687</cdr:x>
      <cdr:y>0.24442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1088079" y="498833"/>
          <a:ext cx="706485" cy="937629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>
          <a:glow rad="139700">
            <a:schemeClr val="accent5">
              <a:satMod val="175000"/>
              <a:alpha val="40000"/>
            </a:schemeClr>
          </a:glow>
        </a:effectLst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fr-FR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7030A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</a:t>
          </a:r>
        </a:p>
      </cdr:txBody>
    </cdr:sp>
  </cdr:relSizeAnchor>
  <cdr:relSizeAnchor xmlns:cdr="http://schemas.openxmlformats.org/drawingml/2006/chartDrawing">
    <cdr:from>
      <cdr:x>0.37807</cdr:x>
      <cdr:y>0.00475</cdr:y>
    </cdr:from>
    <cdr:to>
      <cdr:x>0.69877</cdr:x>
      <cdr:y>0.07448</cdr:y>
    </cdr:to>
    <cdr:sp macro="" textlink="">
      <cdr:nvSpPr>
        <cdr:cNvPr id="13" name="ZoneTexte 12"/>
        <cdr:cNvSpPr txBox="1"/>
      </cdr:nvSpPr>
      <cdr:spPr>
        <a:xfrm xmlns:a="http://schemas.openxmlformats.org/drawingml/2006/main">
          <a:off x="3514725" y="28575"/>
          <a:ext cx="29813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0.32889</cdr:x>
      <cdr:y>0.00634</cdr:y>
    </cdr:from>
    <cdr:to>
      <cdr:x>0.69262</cdr:x>
      <cdr:y>0.04754</cdr:y>
    </cdr:to>
    <cdr:sp macro="" textlink="">
      <cdr:nvSpPr>
        <cdr:cNvPr id="15" name="ZoneTexte 14"/>
        <cdr:cNvSpPr txBox="1"/>
      </cdr:nvSpPr>
      <cdr:spPr>
        <a:xfrm xmlns:a="http://schemas.openxmlformats.org/drawingml/2006/main">
          <a:off x="3057525" y="38100"/>
          <a:ext cx="33813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0.13881</cdr:x>
      <cdr:y>0.11913</cdr:y>
    </cdr:from>
    <cdr:to>
      <cdr:x>0.40443</cdr:x>
      <cdr:y>0.22258</cdr:y>
    </cdr:to>
    <cdr:sp macro="" textlink="">
      <cdr:nvSpPr>
        <cdr:cNvPr id="14" name="ZoneTexte 13"/>
        <cdr:cNvSpPr txBox="1"/>
      </cdr:nvSpPr>
      <cdr:spPr>
        <a:xfrm xmlns:a="http://schemas.openxmlformats.org/drawingml/2006/main">
          <a:off x="675615" y="700119"/>
          <a:ext cx="1292845" cy="607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0.08347</cdr:x>
      <cdr:y>0.04377</cdr:y>
    </cdr:from>
    <cdr:to>
      <cdr:x>0.91993</cdr:x>
      <cdr:y>0.112</cdr:y>
    </cdr:to>
    <cdr:sp macro="" textlink="">
      <cdr:nvSpPr>
        <cdr:cNvPr id="18" name="ZoneTexte 17"/>
        <cdr:cNvSpPr txBox="1"/>
      </cdr:nvSpPr>
      <cdr:spPr>
        <a:xfrm xmlns:a="http://schemas.openxmlformats.org/drawingml/2006/main">
          <a:off x="466723" y="256820"/>
          <a:ext cx="4676794" cy="400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Livraisons</a:t>
          </a:r>
          <a:r>
            <a:rPr lang="fr-FR" sz="1200" b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mensuelles de carburants automobiles</a:t>
          </a:r>
        </a:p>
        <a:p xmlns:a="http://schemas.openxmlformats.org/drawingml/2006/main">
          <a:pPr algn="ctr"/>
          <a:r>
            <a:rPr lang="fr-FR" sz="1000" i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(janvier 2008 -  décembre 2014)</a:t>
          </a:r>
          <a:endParaRPr lang="fr-FR" sz="1000" i="1">
            <a:solidFill>
              <a:schemeClr val="tx2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9"/>
  <sheetViews>
    <sheetView tabSelected="1" zoomScaleNormal="100" workbookViewId="0">
      <pane ySplit="1" topLeftCell="A211" activePane="bottomLeft" state="frozen"/>
      <selection pane="bottomLeft" activeCell="E219" sqref="E219"/>
    </sheetView>
  </sheetViews>
  <sheetFormatPr baseColWidth="10" defaultRowHeight="15" x14ac:dyDescent="0.25"/>
  <cols>
    <col min="1" max="1" width="18.28515625" style="1" customWidth="1"/>
    <col min="2" max="2" width="15.7109375" style="21" customWidth="1"/>
    <col min="3" max="3" width="15.28515625" style="93" bestFit="1" customWidth="1"/>
    <col min="4" max="4" width="15.7109375" style="93" customWidth="1"/>
    <col min="5" max="5" width="14.28515625" customWidth="1"/>
    <col min="6" max="6" width="13.42578125" customWidth="1"/>
    <col min="7" max="7" width="12.7109375" customWidth="1"/>
    <col min="8" max="8" width="13.42578125" customWidth="1"/>
    <col min="9" max="9" width="12.7109375" customWidth="1"/>
    <col min="10" max="10" width="16" bestFit="1" customWidth="1"/>
    <col min="11" max="11" width="11.7109375" bestFit="1" customWidth="1"/>
    <col min="15" max="15" width="12.42578125" bestFit="1" customWidth="1"/>
    <col min="16" max="16" width="13.140625" bestFit="1" customWidth="1"/>
    <col min="17" max="17" width="14" customWidth="1"/>
    <col min="18" max="18" width="14.5703125" customWidth="1"/>
  </cols>
  <sheetData>
    <row r="1" spans="1:5" x14ac:dyDescent="0.25">
      <c r="A1" s="35" t="s">
        <v>10</v>
      </c>
      <c r="B1" s="20" t="s">
        <v>9</v>
      </c>
      <c r="C1" s="92" t="s">
        <v>11</v>
      </c>
      <c r="D1" s="100" t="s">
        <v>12</v>
      </c>
    </row>
    <row r="2" spans="1:5" x14ac:dyDescent="0.25">
      <c r="A2" s="38">
        <v>37257</v>
      </c>
      <c r="B2" s="39">
        <v>1353520</v>
      </c>
      <c r="C2" s="39">
        <v>2729981</v>
      </c>
      <c r="D2" s="55">
        <f t="shared" ref="D2:D9" si="0">+B2+C2</f>
        <v>4083501</v>
      </c>
      <c r="E2" s="15"/>
    </row>
    <row r="3" spans="1:5" x14ac:dyDescent="0.25">
      <c r="A3" s="40">
        <v>37288</v>
      </c>
      <c r="B3" s="41">
        <v>1249078</v>
      </c>
      <c r="C3" s="41">
        <v>2614179</v>
      </c>
      <c r="D3" s="57">
        <f t="shared" si="0"/>
        <v>3863257</v>
      </c>
      <c r="E3" s="15"/>
    </row>
    <row r="4" spans="1:5" x14ac:dyDescent="0.25">
      <c r="A4" s="40">
        <v>37316</v>
      </c>
      <c r="B4" s="41">
        <v>1444167</v>
      </c>
      <c r="C4" s="41">
        <v>2951608</v>
      </c>
      <c r="D4" s="57">
        <f t="shared" si="0"/>
        <v>4395775</v>
      </c>
      <c r="E4" s="15"/>
    </row>
    <row r="5" spans="1:5" x14ac:dyDescent="0.25">
      <c r="A5" s="40">
        <v>37347</v>
      </c>
      <c r="B5" s="41">
        <v>1481692</v>
      </c>
      <c r="C5" s="41">
        <v>2962625</v>
      </c>
      <c r="D5" s="57">
        <f t="shared" si="0"/>
        <v>4444317</v>
      </c>
      <c r="E5" s="15"/>
    </row>
    <row r="6" spans="1:5" x14ac:dyDescent="0.25">
      <c r="A6" s="40">
        <v>37377</v>
      </c>
      <c r="B6" s="41">
        <v>1512641</v>
      </c>
      <c r="C6" s="41">
        <v>2888800</v>
      </c>
      <c r="D6" s="57">
        <f t="shared" si="0"/>
        <v>4401441</v>
      </c>
      <c r="E6" s="15"/>
    </row>
    <row r="7" spans="1:5" x14ac:dyDescent="0.25">
      <c r="A7" s="40">
        <v>37408</v>
      </c>
      <c r="B7" s="41">
        <v>1405302</v>
      </c>
      <c r="C7" s="41">
        <v>2847775</v>
      </c>
      <c r="D7" s="57">
        <f t="shared" si="0"/>
        <v>4253077</v>
      </c>
      <c r="E7" s="15"/>
    </row>
    <row r="8" spans="1:5" x14ac:dyDescent="0.25">
      <c r="A8" s="40">
        <v>37438</v>
      </c>
      <c r="B8" s="41">
        <v>1687796</v>
      </c>
      <c r="C8" s="41">
        <v>3274483</v>
      </c>
      <c r="D8" s="57">
        <f t="shared" si="0"/>
        <v>4962279</v>
      </c>
      <c r="E8" s="15"/>
    </row>
    <row r="9" spans="1:5" x14ac:dyDescent="0.25">
      <c r="A9" s="40">
        <v>37469</v>
      </c>
      <c r="B9" s="41">
        <v>1592825</v>
      </c>
      <c r="C9" s="41">
        <v>2791748</v>
      </c>
      <c r="D9" s="57">
        <f t="shared" si="0"/>
        <v>4384573</v>
      </c>
      <c r="E9" s="15"/>
    </row>
    <row r="10" spans="1:5" x14ac:dyDescent="0.25">
      <c r="A10" s="40">
        <v>37500</v>
      </c>
      <c r="B10" s="41">
        <v>1396100</v>
      </c>
      <c r="C10" s="41">
        <v>2894446</v>
      </c>
      <c r="D10" s="57">
        <f t="shared" ref="D10:D41" si="1">+B10+C10</f>
        <v>4290546</v>
      </c>
      <c r="E10" s="15"/>
    </row>
    <row r="11" spans="1:5" x14ac:dyDescent="0.25">
      <c r="A11" s="40">
        <v>37530</v>
      </c>
      <c r="B11" s="41">
        <v>1500776</v>
      </c>
      <c r="C11" s="41">
        <v>3205864</v>
      </c>
      <c r="D11" s="57">
        <f t="shared" si="1"/>
        <v>4706640</v>
      </c>
      <c r="E11" s="15"/>
    </row>
    <row r="12" spans="1:5" x14ac:dyDescent="0.25">
      <c r="A12" s="40">
        <v>37561</v>
      </c>
      <c r="B12" s="41">
        <v>1374196</v>
      </c>
      <c r="C12" s="41">
        <v>2924932</v>
      </c>
      <c r="D12" s="57">
        <f t="shared" si="1"/>
        <v>4299128</v>
      </c>
      <c r="E12" s="15"/>
    </row>
    <row r="13" spans="1:5" x14ac:dyDescent="0.25">
      <c r="A13" s="42">
        <v>37591</v>
      </c>
      <c r="B13" s="43">
        <v>1256555</v>
      </c>
      <c r="C13" s="43">
        <v>2704641</v>
      </c>
      <c r="D13" s="101">
        <f t="shared" si="1"/>
        <v>3961196</v>
      </c>
      <c r="E13" s="15"/>
    </row>
    <row r="14" spans="1:5" x14ac:dyDescent="0.25">
      <c r="A14" s="44">
        <v>37622</v>
      </c>
      <c r="B14" s="45">
        <v>1266025</v>
      </c>
      <c r="C14" s="45">
        <v>2821590</v>
      </c>
      <c r="D14" s="59">
        <f t="shared" si="1"/>
        <v>4087615</v>
      </c>
      <c r="E14" s="15"/>
    </row>
    <row r="15" spans="1:5" x14ac:dyDescent="0.25">
      <c r="A15" s="46">
        <v>37653</v>
      </c>
      <c r="B15" s="45">
        <v>1189798</v>
      </c>
      <c r="C15" s="45">
        <v>2744459</v>
      </c>
      <c r="D15" s="59">
        <f t="shared" si="1"/>
        <v>3934257</v>
      </c>
      <c r="E15" s="15"/>
    </row>
    <row r="16" spans="1:5" x14ac:dyDescent="0.25">
      <c r="A16" s="46">
        <v>37681</v>
      </c>
      <c r="B16" s="45">
        <v>1309699</v>
      </c>
      <c r="C16" s="45">
        <v>2922477</v>
      </c>
      <c r="D16" s="59">
        <f t="shared" si="1"/>
        <v>4232176</v>
      </c>
      <c r="E16" s="15"/>
    </row>
    <row r="17" spans="1:7" x14ac:dyDescent="0.25">
      <c r="A17" s="46">
        <v>37712</v>
      </c>
      <c r="B17" s="45">
        <v>1431320</v>
      </c>
      <c r="C17" s="45">
        <v>3061317</v>
      </c>
      <c r="D17" s="59">
        <f t="shared" si="1"/>
        <v>4492637</v>
      </c>
      <c r="E17" s="15"/>
    </row>
    <row r="18" spans="1:7" x14ac:dyDescent="0.25">
      <c r="A18" s="46">
        <v>37742</v>
      </c>
      <c r="B18" s="45">
        <v>1383876</v>
      </c>
      <c r="C18" s="45">
        <v>2881496</v>
      </c>
      <c r="D18" s="59">
        <f t="shared" si="1"/>
        <v>4265372</v>
      </c>
      <c r="E18" s="15"/>
    </row>
    <row r="19" spans="1:7" x14ac:dyDescent="0.25">
      <c r="A19" s="46">
        <v>37773</v>
      </c>
      <c r="B19" s="45">
        <v>1451198</v>
      </c>
      <c r="C19" s="45">
        <v>3026916</v>
      </c>
      <c r="D19" s="59">
        <f t="shared" si="1"/>
        <v>4478114</v>
      </c>
      <c r="E19" s="15"/>
    </row>
    <row r="20" spans="1:7" x14ac:dyDescent="0.25">
      <c r="A20" s="46">
        <v>37803</v>
      </c>
      <c r="B20" s="45">
        <v>1555273</v>
      </c>
      <c r="C20" s="45">
        <v>3278338</v>
      </c>
      <c r="D20" s="59">
        <f t="shared" si="1"/>
        <v>4833611</v>
      </c>
      <c r="E20" s="15"/>
    </row>
    <row r="21" spans="1:7" x14ac:dyDescent="0.25">
      <c r="A21" s="46">
        <v>37834</v>
      </c>
      <c r="B21" s="45">
        <v>1436522</v>
      </c>
      <c r="C21" s="45">
        <v>2752655</v>
      </c>
      <c r="D21" s="59">
        <f t="shared" si="1"/>
        <v>4189177</v>
      </c>
      <c r="E21" s="15"/>
    </row>
    <row r="22" spans="1:7" x14ac:dyDescent="0.25">
      <c r="A22" s="46">
        <v>37865</v>
      </c>
      <c r="B22" s="45">
        <v>1383740</v>
      </c>
      <c r="C22" s="45">
        <v>3103423</v>
      </c>
      <c r="D22" s="59">
        <f t="shared" si="1"/>
        <v>4487163</v>
      </c>
      <c r="E22" s="15"/>
    </row>
    <row r="23" spans="1:7" x14ac:dyDescent="0.25">
      <c r="A23" s="46">
        <v>37895</v>
      </c>
      <c r="B23" s="45">
        <v>1399971</v>
      </c>
      <c r="C23" s="45">
        <v>3262380</v>
      </c>
      <c r="D23" s="59">
        <f t="shared" si="1"/>
        <v>4662351</v>
      </c>
      <c r="E23" s="15"/>
    </row>
    <row r="24" spans="1:7" x14ac:dyDescent="0.25">
      <c r="A24" s="46">
        <v>37926</v>
      </c>
      <c r="B24" s="45">
        <v>1134728</v>
      </c>
      <c r="C24" s="45">
        <v>2733805</v>
      </c>
      <c r="D24" s="59">
        <f t="shared" si="1"/>
        <v>3868533</v>
      </c>
      <c r="E24" s="15"/>
    </row>
    <row r="25" spans="1:7" x14ac:dyDescent="0.25">
      <c r="A25" s="46">
        <v>37956</v>
      </c>
      <c r="B25" s="47">
        <v>1333976</v>
      </c>
      <c r="C25" s="47">
        <v>3046302</v>
      </c>
      <c r="D25" s="95">
        <f t="shared" si="1"/>
        <v>4380278</v>
      </c>
      <c r="E25" s="15"/>
    </row>
    <row r="26" spans="1:7" x14ac:dyDescent="0.25">
      <c r="A26" s="38">
        <v>37987</v>
      </c>
      <c r="B26" s="48">
        <v>1176638</v>
      </c>
      <c r="C26" s="48">
        <v>2805376</v>
      </c>
      <c r="D26" s="48">
        <f t="shared" si="1"/>
        <v>3982014</v>
      </c>
      <c r="E26" s="15"/>
    </row>
    <row r="27" spans="1:7" x14ac:dyDescent="0.25">
      <c r="A27" s="40">
        <v>38018</v>
      </c>
      <c r="B27" s="49">
        <v>1136602</v>
      </c>
      <c r="C27" s="49">
        <v>2771256</v>
      </c>
      <c r="D27" s="49">
        <f t="shared" si="1"/>
        <v>3907858</v>
      </c>
      <c r="E27" s="15"/>
    </row>
    <row r="28" spans="1:7" x14ac:dyDescent="0.25">
      <c r="A28" s="40">
        <v>38047</v>
      </c>
      <c r="B28" s="49">
        <v>1291204</v>
      </c>
      <c r="C28" s="49">
        <v>3192668</v>
      </c>
      <c r="D28" s="49">
        <f t="shared" si="1"/>
        <v>4483872</v>
      </c>
      <c r="E28" s="15"/>
    </row>
    <row r="29" spans="1:7" x14ac:dyDescent="0.25">
      <c r="A29" s="40">
        <v>38078</v>
      </c>
      <c r="B29" s="49">
        <v>1374818</v>
      </c>
      <c r="C29" s="49">
        <v>3114709</v>
      </c>
      <c r="D29" s="49">
        <f t="shared" si="1"/>
        <v>4489527</v>
      </c>
      <c r="E29" s="15"/>
      <c r="G29" s="4"/>
    </row>
    <row r="30" spans="1:7" x14ac:dyDescent="0.25">
      <c r="A30" s="40">
        <v>38108</v>
      </c>
      <c r="B30" s="49">
        <v>1247272</v>
      </c>
      <c r="C30" s="49">
        <v>2826920</v>
      </c>
      <c r="D30" s="49">
        <f t="shared" si="1"/>
        <v>4074192</v>
      </c>
      <c r="E30" s="15"/>
      <c r="G30" s="4"/>
    </row>
    <row r="31" spans="1:7" x14ac:dyDescent="0.25">
      <c r="A31" s="40">
        <v>38139</v>
      </c>
      <c r="B31" s="49">
        <v>1411013</v>
      </c>
      <c r="C31" s="49">
        <v>3222274</v>
      </c>
      <c r="D31" s="49">
        <f t="shared" si="1"/>
        <v>4633287</v>
      </c>
      <c r="E31" s="15"/>
      <c r="G31" s="4"/>
    </row>
    <row r="32" spans="1:7" x14ac:dyDescent="0.25">
      <c r="A32" s="40">
        <v>38169</v>
      </c>
      <c r="B32" s="49">
        <v>1446560</v>
      </c>
      <c r="C32" s="49">
        <v>3223104</v>
      </c>
      <c r="D32" s="49">
        <f t="shared" si="1"/>
        <v>4669664</v>
      </c>
      <c r="E32" s="15"/>
      <c r="G32" s="4"/>
    </row>
    <row r="33" spans="1:7" x14ac:dyDescent="0.25">
      <c r="A33" s="40">
        <v>38200</v>
      </c>
      <c r="B33" s="49">
        <v>1389352</v>
      </c>
      <c r="C33" s="49">
        <v>2895306</v>
      </c>
      <c r="D33" s="49">
        <f t="shared" si="1"/>
        <v>4284658</v>
      </c>
      <c r="E33" s="15"/>
      <c r="G33" s="4"/>
    </row>
    <row r="34" spans="1:7" x14ac:dyDescent="0.25">
      <c r="A34" s="40">
        <v>38231</v>
      </c>
      <c r="B34" s="49">
        <v>1309460</v>
      </c>
      <c r="C34" s="49">
        <v>3114179</v>
      </c>
      <c r="D34" s="49">
        <f t="shared" si="1"/>
        <v>4423639</v>
      </c>
      <c r="E34" s="15"/>
      <c r="G34" s="4"/>
    </row>
    <row r="35" spans="1:7" x14ac:dyDescent="0.25">
      <c r="A35" s="40">
        <v>38261</v>
      </c>
      <c r="B35" s="49">
        <v>1260852</v>
      </c>
      <c r="C35" s="49">
        <v>3115220</v>
      </c>
      <c r="D35" s="49">
        <f t="shared" si="1"/>
        <v>4376072</v>
      </c>
      <c r="E35" s="15"/>
      <c r="G35" s="4"/>
    </row>
    <row r="36" spans="1:7" x14ac:dyDescent="0.25">
      <c r="A36" s="40">
        <v>38292</v>
      </c>
      <c r="B36" s="49">
        <v>1179405</v>
      </c>
      <c r="C36" s="49">
        <v>2966916</v>
      </c>
      <c r="D36" s="49">
        <f t="shared" si="1"/>
        <v>4146321</v>
      </c>
      <c r="E36" s="15"/>
      <c r="G36" s="4"/>
    </row>
    <row r="37" spans="1:7" x14ac:dyDescent="0.25">
      <c r="A37" s="42">
        <v>38322</v>
      </c>
      <c r="B37" s="50">
        <v>1281621</v>
      </c>
      <c r="C37" s="50">
        <v>3154112</v>
      </c>
      <c r="D37" s="50">
        <f t="shared" si="1"/>
        <v>4435733</v>
      </c>
      <c r="E37" s="15"/>
      <c r="G37" s="4"/>
    </row>
    <row r="38" spans="1:7" x14ac:dyDescent="0.25">
      <c r="A38" s="44">
        <v>38353</v>
      </c>
      <c r="B38" s="51">
        <v>1093990</v>
      </c>
      <c r="C38" s="51">
        <v>2823479</v>
      </c>
      <c r="D38" s="51">
        <f t="shared" si="1"/>
        <v>3917469</v>
      </c>
      <c r="E38" s="15"/>
      <c r="G38" s="4"/>
    </row>
    <row r="39" spans="1:7" x14ac:dyDescent="0.25">
      <c r="A39" s="46">
        <v>38384</v>
      </c>
      <c r="B39" s="51">
        <v>1050223</v>
      </c>
      <c r="C39" s="51">
        <v>2797539</v>
      </c>
      <c r="D39" s="51">
        <f t="shared" si="1"/>
        <v>3847762</v>
      </c>
      <c r="E39" s="15"/>
      <c r="G39" s="4"/>
    </row>
    <row r="40" spans="1:7" x14ac:dyDescent="0.25">
      <c r="A40" s="46">
        <v>38412</v>
      </c>
      <c r="B40" s="51">
        <v>1226499</v>
      </c>
      <c r="C40" s="51">
        <v>3147393</v>
      </c>
      <c r="D40" s="51">
        <f t="shared" si="1"/>
        <v>4373892</v>
      </c>
      <c r="E40" s="15"/>
      <c r="G40" s="4"/>
    </row>
    <row r="41" spans="1:7" x14ac:dyDescent="0.25">
      <c r="A41" s="46">
        <v>38443</v>
      </c>
      <c r="B41" s="51">
        <v>1221015</v>
      </c>
      <c r="C41" s="51">
        <v>3123509</v>
      </c>
      <c r="D41" s="51">
        <f t="shared" si="1"/>
        <v>4344524</v>
      </c>
      <c r="E41" s="15"/>
      <c r="G41" s="4"/>
    </row>
    <row r="42" spans="1:7" x14ac:dyDescent="0.25">
      <c r="A42" s="46">
        <v>38473</v>
      </c>
      <c r="B42" s="51">
        <v>1307167</v>
      </c>
      <c r="C42" s="51">
        <v>3127841</v>
      </c>
      <c r="D42" s="51">
        <f t="shared" ref="D42:D87" si="2">+B42+C42</f>
        <v>4435008</v>
      </c>
      <c r="E42" s="15"/>
      <c r="G42" s="4"/>
    </row>
    <row r="43" spans="1:7" x14ac:dyDescent="0.25">
      <c r="A43" s="46">
        <v>38504</v>
      </c>
      <c r="B43" s="51">
        <v>1297506</v>
      </c>
      <c r="C43" s="51">
        <v>3262114</v>
      </c>
      <c r="D43" s="51">
        <f t="shared" si="2"/>
        <v>4559620</v>
      </c>
      <c r="E43" s="15"/>
      <c r="G43" s="4"/>
    </row>
    <row r="44" spans="1:7" x14ac:dyDescent="0.25">
      <c r="A44" s="46">
        <v>38534</v>
      </c>
      <c r="B44" s="51">
        <v>1331589</v>
      </c>
      <c r="C44" s="51">
        <v>3177618</v>
      </c>
      <c r="D44" s="51">
        <f t="shared" si="2"/>
        <v>4509207</v>
      </c>
      <c r="E44" s="15"/>
      <c r="G44" s="4"/>
    </row>
    <row r="45" spans="1:7" x14ac:dyDescent="0.25">
      <c r="A45" s="46">
        <v>38565</v>
      </c>
      <c r="B45" s="51">
        <v>1366271</v>
      </c>
      <c r="C45" s="51">
        <v>3057432</v>
      </c>
      <c r="D45" s="51">
        <f t="shared" si="2"/>
        <v>4423703</v>
      </c>
      <c r="E45" s="15"/>
      <c r="G45" s="4"/>
    </row>
    <row r="46" spans="1:7" x14ac:dyDescent="0.25">
      <c r="A46" s="46">
        <v>38596</v>
      </c>
      <c r="B46" s="51">
        <v>1217781</v>
      </c>
      <c r="C46" s="51">
        <v>3117542</v>
      </c>
      <c r="D46" s="51">
        <f t="shared" si="2"/>
        <v>4335323</v>
      </c>
      <c r="E46" s="15"/>
      <c r="G46" s="4"/>
    </row>
    <row r="47" spans="1:7" x14ac:dyDescent="0.25">
      <c r="A47" s="46">
        <v>38626</v>
      </c>
      <c r="B47" s="51">
        <v>1162023</v>
      </c>
      <c r="C47" s="51">
        <v>3074651</v>
      </c>
      <c r="D47" s="51">
        <f t="shared" si="2"/>
        <v>4236674</v>
      </c>
      <c r="E47" s="15"/>
      <c r="G47" s="4"/>
    </row>
    <row r="48" spans="1:7" x14ac:dyDescent="0.25">
      <c r="A48" s="46">
        <v>38657</v>
      </c>
      <c r="B48" s="51">
        <v>1112687</v>
      </c>
      <c r="C48" s="51">
        <v>3025380</v>
      </c>
      <c r="D48" s="51">
        <f t="shared" si="2"/>
        <v>4138067</v>
      </c>
      <c r="E48" s="15"/>
      <c r="G48" s="4"/>
    </row>
    <row r="49" spans="1:10" x14ac:dyDescent="0.25">
      <c r="A49" s="52">
        <v>38687</v>
      </c>
      <c r="B49" s="53">
        <v>1149792</v>
      </c>
      <c r="C49" s="53">
        <v>3064569</v>
      </c>
      <c r="D49" s="51">
        <f t="shared" si="2"/>
        <v>4214361</v>
      </c>
      <c r="E49" s="15"/>
      <c r="G49" s="4"/>
    </row>
    <row r="50" spans="1:10" x14ac:dyDescent="0.25">
      <c r="A50" s="38">
        <v>38718</v>
      </c>
      <c r="B50" s="39">
        <v>1056307</v>
      </c>
      <c r="C50" s="39">
        <v>2943299</v>
      </c>
      <c r="D50" s="55">
        <f t="shared" si="2"/>
        <v>3999606</v>
      </c>
      <c r="E50" s="15"/>
      <c r="G50" s="4"/>
    </row>
    <row r="51" spans="1:10" x14ac:dyDescent="0.25">
      <c r="A51" s="40">
        <v>38749</v>
      </c>
      <c r="B51" s="41">
        <v>988446</v>
      </c>
      <c r="C51" s="41">
        <v>2843183</v>
      </c>
      <c r="D51" s="57">
        <f t="shared" si="2"/>
        <v>3831629</v>
      </c>
      <c r="E51" s="15"/>
      <c r="G51" s="4"/>
    </row>
    <row r="52" spans="1:10" x14ac:dyDescent="0.25">
      <c r="A52" s="40">
        <v>38777</v>
      </c>
      <c r="B52" s="41">
        <v>1134089</v>
      </c>
      <c r="C52" s="41">
        <v>3306649</v>
      </c>
      <c r="D52" s="57">
        <f t="shared" si="2"/>
        <v>4440738</v>
      </c>
      <c r="E52" s="15"/>
      <c r="G52" s="4"/>
    </row>
    <row r="53" spans="1:10" x14ac:dyDescent="0.25">
      <c r="A53" s="40">
        <v>38808</v>
      </c>
      <c r="B53" s="41">
        <v>1154029</v>
      </c>
      <c r="C53" s="41">
        <v>3032126</v>
      </c>
      <c r="D53" s="57">
        <f t="shared" si="2"/>
        <v>4186155</v>
      </c>
      <c r="E53" s="15"/>
      <c r="G53" s="4"/>
    </row>
    <row r="54" spans="1:10" x14ac:dyDescent="0.25">
      <c r="A54" s="40">
        <v>38838</v>
      </c>
      <c r="B54" s="41">
        <v>1209764</v>
      </c>
      <c r="C54" s="41">
        <v>3214452</v>
      </c>
      <c r="D54" s="57">
        <f t="shared" si="2"/>
        <v>4424216</v>
      </c>
      <c r="E54" s="15"/>
      <c r="G54" s="4"/>
    </row>
    <row r="55" spans="1:10" x14ac:dyDescent="0.25">
      <c r="A55" s="40">
        <v>38869</v>
      </c>
      <c r="B55" s="41">
        <v>1216087</v>
      </c>
      <c r="C55" s="41">
        <v>3303755</v>
      </c>
      <c r="D55" s="57">
        <f t="shared" si="2"/>
        <v>4519842</v>
      </c>
      <c r="E55" s="15"/>
      <c r="G55" s="4"/>
    </row>
    <row r="56" spans="1:10" x14ac:dyDescent="0.25">
      <c r="A56" s="40">
        <v>38899</v>
      </c>
      <c r="B56" s="41">
        <v>1240353</v>
      </c>
      <c r="C56" s="41">
        <v>3261801</v>
      </c>
      <c r="D56" s="57">
        <f t="shared" si="2"/>
        <v>4502154</v>
      </c>
      <c r="E56" s="15"/>
      <c r="G56" s="4"/>
    </row>
    <row r="57" spans="1:10" x14ac:dyDescent="0.25">
      <c r="A57" s="40">
        <v>38930</v>
      </c>
      <c r="B57" s="41">
        <v>1247540</v>
      </c>
      <c r="C57" s="41">
        <v>3078082</v>
      </c>
      <c r="D57" s="57">
        <f t="shared" si="2"/>
        <v>4325622</v>
      </c>
      <c r="E57" s="15"/>
      <c r="G57" s="4"/>
    </row>
    <row r="58" spans="1:10" x14ac:dyDescent="0.25">
      <c r="A58" s="40">
        <v>38961</v>
      </c>
      <c r="B58" s="41">
        <v>1137066</v>
      </c>
      <c r="C58" s="41">
        <v>3190139</v>
      </c>
      <c r="D58" s="57">
        <f t="shared" si="2"/>
        <v>4327205</v>
      </c>
      <c r="E58" s="15"/>
      <c r="G58" s="4"/>
    </row>
    <row r="59" spans="1:10" x14ac:dyDescent="0.25">
      <c r="A59" s="40">
        <v>38991</v>
      </c>
      <c r="B59" s="41">
        <v>1145819</v>
      </c>
      <c r="C59" s="41">
        <v>3304856</v>
      </c>
      <c r="D59" s="57">
        <f t="shared" si="2"/>
        <v>4450675</v>
      </c>
      <c r="E59" s="15"/>
      <c r="G59" s="4"/>
    </row>
    <row r="60" spans="1:10" x14ac:dyDescent="0.25">
      <c r="A60" s="40">
        <v>39022</v>
      </c>
      <c r="B60" s="41">
        <v>1047513</v>
      </c>
      <c r="C60" s="41">
        <v>3141378</v>
      </c>
      <c r="D60" s="57">
        <f t="shared" si="2"/>
        <v>4188891</v>
      </c>
      <c r="E60" s="15"/>
      <c r="G60" s="4"/>
    </row>
    <row r="61" spans="1:10" x14ac:dyDescent="0.25">
      <c r="A61" s="42">
        <v>39052</v>
      </c>
      <c r="B61" s="43">
        <v>1093390</v>
      </c>
      <c r="C61" s="43">
        <v>3125779</v>
      </c>
      <c r="D61" s="101">
        <f t="shared" si="2"/>
        <v>4219169</v>
      </c>
      <c r="E61" s="15"/>
      <c r="G61" s="4"/>
    </row>
    <row r="62" spans="1:10" x14ac:dyDescent="0.25">
      <c r="A62" s="44">
        <v>39083</v>
      </c>
      <c r="B62" s="45">
        <v>1022030</v>
      </c>
      <c r="C62" s="45">
        <v>3059027</v>
      </c>
      <c r="D62" s="59">
        <f t="shared" ref="D62:D68" si="3">+B62+C62</f>
        <v>4081057</v>
      </c>
      <c r="E62" s="16"/>
      <c r="G62" s="4"/>
      <c r="H62" s="4"/>
      <c r="I62" s="4"/>
      <c r="J62" s="4"/>
    </row>
    <row r="63" spans="1:10" x14ac:dyDescent="0.25">
      <c r="A63" s="46">
        <v>39114</v>
      </c>
      <c r="B63" s="45">
        <v>931646</v>
      </c>
      <c r="C63" s="45">
        <v>2897838</v>
      </c>
      <c r="D63" s="59">
        <f t="shared" si="3"/>
        <v>3829484</v>
      </c>
      <c r="E63" s="16"/>
      <c r="G63" s="4"/>
      <c r="H63" s="4"/>
      <c r="I63" s="4"/>
      <c r="J63" s="4"/>
    </row>
    <row r="64" spans="1:10" x14ac:dyDescent="0.25">
      <c r="A64" s="46">
        <v>39142</v>
      </c>
      <c r="B64" s="45">
        <v>1100588</v>
      </c>
      <c r="C64" s="45">
        <v>3376760</v>
      </c>
      <c r="D64" s="59">
        <f t="shared" si="3"/>
        <v>4477348</v>
      </c>
      <c r="E64" s="16"/>
      <c r="G64" s="4"/>
      <c r="H64" s="4"/>
      <c r="I64" s="4"/>
      <c r="J64" s="4"/>
    </row>
    <row r="65" spans="1:19" x14ac:dyDescent="0.25">
      <c r="A65" s="46">
        <v>39173</v>
      </c>
      <c r="B65" s="45">
        <v>1114512</v>
      </c>
      <c r="C65" s="45">
        <v>3150561</v>
      </c>
      <c r="D65" s="59">
        <f t="shared" si="3"/>
        <v>4265073</v>
      </c>
      <c r="E65" s="1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5">
      <c r="A66" s="46">
        <v>39203</v>
      </c>
      <c r="B66" s="45">
        <v>1122827</v>
      </c>
      <c r="C66" s="45">
        <v>3170036</v>
      </c>
      <c r="D66" s="59">
        <f t="shared" si="3"/>
        <v>4292863</v>
      </c>
      <c r="E66" s="1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5">
      <c r="A67" s="46">
        <v>39234</v>
      </c>
      <c r="B67" s="45">
        <v>1142564</v>
      </c>
      <c r="C67" s="45">
        <v>3374614</v>
      </c>
      <c r="D67" s="59">
        <f t="shared" si="3"/>
        <v>4517178</v>
      </c>
      <c r="E67" s="1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46">
        <v>39264</v>
      </c>
      <c r="B68" s="45">
        <v>1217208</v>
      </c>
      <c r="C68" s="45">
        <v>3488422</v>
      </c>
      <c r="D68" s="59">
        <f t="shared" si="3"/>
        <v>4705630</v>
      </c>
      <c r="E68" s="1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46">
        <v>39295</v>
      </c>
      <c r="B69" s="45">
        <v>1225199</v>
      </c>
      <c r="C69" s="45">
        <v>3223923</v>
      </c>
      <c r="D69" s="59">
        <f t="shared" si="2"/>
        <v>4449122</v>
      </c>
      <c r="E69" s="1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46">
        <v>39326</v>
      </c>
      <c r="B70" s="45">
        <v>1037868</v>
      </c>
      <c r="C70" s="45">
        <v>3120051</v>
      </c>
      <c r="D70" s="59">
        <f t="shared" si="2"/>
        <v>4157919</v>
      </c>
      <c r="E70" s="1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A71" s="46">
        <v>39356</v>
      </c>
      <c r="B71" s="45">
        <v>1133920</v>
      </c>
      <c r="C71" s="45">
        <v>3541739</v>
      </c>
      <c r="D71" s="59">
        <f t="shared" si="2"/>
        <v>4675659</v>
      </c>
      <c r="E71" s="16"/>
      <c r="F71" s="4"/>
      <c r="G71" s="19"/>
      <c r="H71" s="4"/>
      <c r="I71" s="19"/>
      <c r="J71" s="19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5">
      <c r="A72" s="46">
        <v>39387</v>
      </c>
      <c r="B72" s="45">
        <v>1011160</v>
      </c>
      <c r="C72" s="45">
        <v>3275196</v>
      </c>
      <c r="D72" s="59">
        <f t="shared" si="2"/>
        <v>4286356</v>
      </c>
      <c r="E72" s="16"/>
      <c r="F72" s="4"/>
      <c r="G72" s="9"/>
      <c r="H72" s="4"/>
      <c r="I72" s="9"/>
      <c r="J72" s="9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46">
        <v>39417</v>
      </c>
      <c r="B73" s="47">
        <v>994807</v>
      </c>
      <c r="C73" s="47">
        <v>3141211</v>
      </c>
      <c r="D73" s="95">
        <f t="shared" si="2"/>
        <v>4136018</v>
      </c>
      <c r="E73" s="16"/>
      <c r="F73" s="4"/>
      <c r="G73" s="9"/>
      <c r="H73" s="4"/>
      <c r="I73" s="9"/>
      <c r="J73" s="9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38">
        <v>39448</v>
      </c>
      <c r="B74" s="48">
        <v>954674</v>
      </c>
      <c r="C74" s="48">
        <v>3128429</v>
      </c>
      <c r="D74" s="48">
        <f t="shared" si="2"/>
        <v>4083103</v>
      </c>
      <c r="E74" s="16"/>
      <c r="F74" s="4"/>
      <c r="G74" s="9"/>
      <c r="H74" s="4"/>
      <c r="I74" s="9"/>
      <c r="J74" s="9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40">
        <v>39479</v>
      </c>
      <c r="B75" s="49">
        <v>935766</v>
      </c>
      <c r="C75" s="49">
        <v>3142671</v>
      </c>
      <c r="D75" s="49">
        <f t="shared" si="2"/>
        <v>4078437</v>
      </c>
      <c r="E75" s="16"/>
      <c r="F75" s="4"/>
      <c r="G75" s="9"/>
      <c r="H75" s="4"/>
      <c r="I75" s="9"/>
      <c r="J75" s="9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0">
        <v>39508</v>
      </c>
      <c r="B76" s="49">
        <v>947498</v>
      </c>
      <c r="C76" s="49">
        <v>3136810</v>
      </c>
      <c r="D76" s="49">
        <f t="shared" si="2"/>
        <v>4084308</v>
      </c>
      <c r="E76" s="16"/>
      <c r="F76" s="4"/>
      <c r="G76" s="9"/>
      <c r="H76" s="4"/>
      <c r="I76" s="9"/>
      <c r="J76" s="9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5">
      <c r="A77" s="40">
        <v>39539</v>
      </c>
      <c r="B77" s="49">
        <v>1028153</v>
      </c>
      <c r="C77" s="49">
        <v>3358712</v>
      </c>
      <c r="D77" s="49">
        <f t="shared" si="2"/>
        <v>4386865</v>
      </c>
      <c r="E77" s="16"/>
      <c r="F77" s="4"/>
      <c r="G77" s="9"/>
      <c r="H77" s="4"/>
      <c r="I77" s="9"/>
      <c r="J77" s="9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5">
      <c r="A78" s="40">
        <v>39569</v>
      </c>
      <c r="B78" s="49">
        <v>1077401</v>
      </c>
      <c r="C78" s="49">
        <v>3237586</v>
      </c>
      <c r="D78" s="49">
        <f t="shared" si="2"/>
        <v>4314987</v>
      </c>
      <c r="E78" s="16"/>
      <c r="F78" s="4"/>
      <c r="G78" s="9"/>
      <c r="H78" s="4"/>
      <c r="I78" s="9"/>
      <c r="J78" s="9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5">
      <c r="A79" s="40">
        <v>39600</v>
      </c>
      <c r="B79" s="49">
        <v>980082</v>
      </c>
      <c r="C79" s="49">
        <v>3114118</v>
      </c>
      <c r="D79" s="49">
        <f t="shared" si="2"/>
        <v>4094200</v>
      </c>
      <c r="E79" s="16"/>
      <c r="F79" s="4"/>
      <c r="G79" s="9"/>
      <c r="H79" s="4"/>
      <c r="I79" s="9"/>
      <c r="J79" s="9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5">
      <c r="A80" s="40">
        <v>39630</v>
      </c>
      <c r="B80" s="49">
        <v>1145532</v>
      </c>
      <c r="C80" s="49">
        <v>3501735</v>
      </c>
      <c r="D80" s="49">
        <f t="shared" si="2"/>
        <v>4647267</v>
      </c>
      <c r="E80" s="16"/>
      <c r="F80" s="4"/>
      <c r="G80" s="9"/>
      <c r="H80" s="4"/>
      <c r="I80" s="9"/>
      <c r="J80" s="9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5">
      <c r="A81" s="40">
        <v>39661</v>
      </c>
      <c r="B81" s="49">
        <v>1017830</v>
      </c>
      <c r="C81" s="49">
        <v>2882269</v>
      </c>
      <c r="D81" s="49">
        <f t="shared" si="2"/>
        <v>3900099</v>
      </c>
      <c r="E81" s="16"/>
      <c r="F81" s="4"/>
      <c r="G81" s="9"/>
      <c r="H81" s="4"/>
      <c r="I81" s="9"/>
      <c r="J81" s="9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25">
      <c r="A82" s="40">
        <v>39692</v>
      </c>
      <c r="B82" s="49">
        <v>1032350</v>
      </c>
      <c r="C82" s="49">
        <v>3279390</v>
      </c>
      <c r="D82" s="49">
        <f t="shared" si="2"/>
        <v>4311740</v>
      </c>
      <c r="E82" s="16"/>
      <c r="F82" s="4"/>
      <c r="G82" s="9"/>
      <c r="H82" s="4"/>
      <c r="I82" s="9"/>
      <c r="J82" s="9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5">
      <c r="A83" s="40">
        <v>39722</v>
      </c>
      <c r="B83" s="49">
        <v>1030496</v>
      </c>
      <c r="C83" s="49">
        <v>3483736</v>
      </c>
      <c r="D83" s="49">
        <f t="shared" si="2"/>
        <v>4514232</v>
      </c>
      <c r="E83" s="16"/>
      <c r="F83" s="4"/>
      <c r="G83" s="9"/>
      <c r="H83" s="4"/>
      <c r="I83" s="9"/>
      <c r="J83" s="9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5">
      <c r="A84" s="40">
        <v>39753</v>
      </c>
      <c r="B84" s="49">
        <v>847657</v>
      </c>
      <c r="C84" s="49">
        <v>2909509</v>
      </c>
      <c r="D84" s="49">
        <f t="shared" si="2"/>
        <v>3757166</v>
      </c>
      <c r="E84" s="16"/>
      <c r="F84" s="4"/>
      <c r="G84" s="9"/>
      <c r="H84" s="4"/>
      <c r="I84" s="9"/>
      <c r="J84" s="9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25">
      <c r="A85" s="42">
        <v>39783</v>
      </c>
      <c r="B85" s="50">
        <v>990779</v>
      </c>
      <c r="C85" s="50">
        <v>3283544</v>
      </c>
      <c r="D85" s="50">
        <f t="shared" si="2"/>
        <v>4274323</v>
      </c>
      <c r="E85" s="16"/>
      <c r="F85" s="4"/>
      <c r="G85" s="26"/>
      <c r="H85" s="26"/>
      <c r="I85" s="26"/>
      <c r="J85" s="26"/>
      <c r="K85" s="9"/>
      <c r="L85" s="27"/>
      <c r="M85" s="4"/>
      <c r="N85" s="4"/>
      <c r="O85" s="4"/>
      <c r="P85" s="4"/>
      <c r="Q85" s="4"/>
      <c r="R85" s="4"/>
      <c r="S85" s="4"/>
    </row>
    <row r="86" spans="1:19" x14ac:dyDescent="0.25">
      <c r="A86" s="44" t="s">
        <v>5</v>
      </c>
      <c r="B86" s="51">
        <v>868102</v>
      </c>
      <c r="C86" s="51">
        <v>2963156</v>
      </c>
      <c r="D86" s="51">
        <f t="shared" si="2"/>
        <v>3831258</v>
      </c>
      <c r="E86" s="16"/>
      <c r="F86" s="4"/>
      <c r="G86" s="9"/>
      <c r="H86" s="4"/>
      <c r="I86" s="9"/>
      <c r="J86" s="9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5">
      <c r="A87" s="46">
        <v>39845</v>
      </c>
      <c r="B87" s="51">
        <v>819658</v>
      </c>
      <c r="C87" s="51">
        <v>2945830</v>
      </c>
      <c r="D87" s="51">
        <f t="shared" si="2"/>
        <v>3765488</v>
      </c>
      <c r="E87" s="16"/>
      <c r="F87" s="4"/>
      <c r="G87" s="9"/>
      <c r="H87" s="4"/>
      <c r="I87" s="9"/>
      <c r="J87" s="9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5">
      <c r="A88" s="46">
        <v>39873</v>
      </c>
      <c r="B88" s="51">
        <v>930694</v>
      </c>
      <c r="C88" s="51">
        <v>3235612</v>
      </c>
      <c r="D88" s="51">
        <f t="shared" ref="D88:D97" si="4">+B88+C88</f>
        <v>4166306</v>
      </c>
      <c r="E88" s="16"/>
      <c r="F88" s="4"/>
      <c r="G88" s="9"/>
      <c r="H88" s="4"/>
      <c r="I88" s="9"/>
      <c r="J88" s="9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5">
      <c r="A89" s="46">
        <v>39904</v>
      </c>
      <c r="B89" s="51">
        <v>1036421</v>
      </c>
      <c r="C89" s="51">
        <v>3324798</v>
      </c>
      <c r="D89" s="51">
        <f t="shared" si="4"/>
        <v>4361219</v>
      </c>
      <c r="E89" s="16"/>
      <c r="F89" s="4"/>
      <c r="G89" s="14"/>
      <c r="H89" s="13"/>
      <c r="I89" s="14"/>
      <c r="J89" s="1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25">
      <c r="A90" s="46">
        <v>39934</v>
      </c>
      <c r="B90" s="51">
        <v>985062</v>
      </c>
      <c r="C90" s="51">
        <v>3085280</v>
      </c>
      <c r="D90" s="51">
        <f t="shared" si="4"/>
        <v>4070342</v>
      </c>
      <c r="E90" s="16"/>
      <c r="F90" s="4"/>
      <c r="G90" s="9"/>
      <c r="H90" s="4"/>
      <c r="I90" s="9"/>
      <c r="J90" s="9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5">
      <c r="A91" s="46">
        <v>39965</v>
      </c>
      <c r="B91" s="51">
        <v>1036402</v>
      </c>
      <c r="C91" s="51">
        <v>3371130</v>
      </c>
      <c r="D91" s="51">
        <f t="shared" si="4"/>
        <v>4407532</v>
      </c>
      <c r="E91" s="16"/>
      <c r="F91" s="4"/>
      <c r="G91" s="9"/>
      <c r="H91" s="4"/>
      <c r="I91" s="9"/>
      <c r="J91" s="9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5">
      <c r="A92" s="46">
        <v>39995</v>
      </c>
      <c r="B92" s="51">
        <v>1143464</v>
      </c>
      <c r="C92" s="51">
        <v>3607631</v>
      </c>
      <c r="D92" s="51">
        <f t="shared" si="4"/>
        <v>4751095</v>
      </c>
      <c r="E92" s="16"/>
      <c r="F92" s="4"/>
      <c r="G92" s="9"/>
      <c r="H92" s="4"/>
      <c r="I92" s="9"/>
      <c r="J92" s="9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5">
      <c r="A93" s="46">
        <v>40026</v>
      </c>
      <c r="B93" s="51">
        <v>1011646</v>
      </c>
      <c r="C93" s="51">
        <v>3031131</v>
      </c>
      <c r="D93" s="51">
        <f t="shared" si="4"/>
        <v>4042777</v>
      </c>
      <c r="E93" s="16"/>
      <c r="F93" s="4"/>
      <c r="G93" s="9"/>
      <c r="H93" s="4"/>
      <c r="I93" s="9"/>
      <c r="J93" s="9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5">
      <c r="A94" s="46">
        <v>40057</v>
      </c>
      <c r="B94" s="51">
        <v>985452</v>
      </c>
      <c r="C94" s="51">
        <v>3367707</v>
      </c>
      <c r="D94" s="51">
        <f t="shared" si="4"/>
        <v>4353159</v>
      </c>
      <c r="E94" s="16"/>
      <c r="F94" s="4"/>
      <c r="G94" s="14"/>
      <c r="H94" s="13"/>
      <c r="I94" s="14"/>
      <c r="J94" s="14"/>
      <c r="K94" s="13"/>
      <c r="L94" s="13"/>
      <c r="M94" s="13"/>
      <c r="N94" s="13"/>
      <c r="O94" s="13"/>
      <c r="P94" s="13"/>
      <c r="Q94" s="13"/>
      <c r="R94" s="13"/>
      <c r="S94" s="13"/>
    </row>
    <row r="95" spans="1:19" x14ac:dyDescent="0.25">
      <c r="A95" s="46">
        <v>40087</v>
      </c>
      <c r="B95" s="51">
        <v>960010</v>
      </c>
      <c r="C95" s="51">
        <v>3419025</v>
      </c>
      <c r="D95" s="51">
        <f t="shared" si="4"/>
        <v>4379035</v>
      </c>
      <c r="E95" s="16"/>
      <c r="F95" s="4"/>
      <c r="G95" s="14"/>
      <c r="H95" s="13"/>
      <c r="I95" s="14"/>
      <c r="J95" s="14"/>
      <c r="K95" s="13"/>
      <c r="L95" s="13"/>
      <c r="M95" s="13"/>
      <c r="N95" s="13"/>
      <c r="O95" s="13"/>
      <c r="P95" s="13"/>
      <c r="Q95" s="13"/>
      <c r="R95" s="13"/>
      <c r="S95" s="13"/>
    </row>
    <row r="96" spans="1:19" x14ac:dyDescent="0.25">
      <c r="A96" s="46">
        <v>40118</v>
      </c>
      <c r="B96" s="51">
        <v>854661</v>
      </c>
      <c r="C96" s="51">
        <v>3158350</v>
      </c>
      <c r="D96" s="51">
        <f t="shared" si="4"/>
        <v>4013011</v>
      </c>
      <c r="E96" s="16"/>
      <c r="F96" s="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x14ac:dyDescent="0.25">
      <c r="A97" s="52">
        <v>40148</v>
      </c>
      <c r="B97" s="53">
        <v>965935</v>
      </c>
      <c r="C97" s="53">
        <v>3403213</v>
      </c>
      <c r="D97" s="51">
        <f t="shared" si="4"/>
        <v>4369148</v>
      </c>
      <c r="E97" s="16"/>
      <c r="F97" s="4"/>
      <c r="G97" s="14"/>
      <c r="H97" s="14"/>
      <c r="I97" s="14"/>
      <c r="J97" s="14"/>
      <c r="K97" s="13"/>
      <c r="L97" s="13"/>
      <c r="M97" s="13"/>
      <c r="N97" s="13"/>
      <c r="O97" s="13"/>
      <c r="P97" s="13"/>
      <c r="Q97" s="13"/>
      <c r="R97" s="13"/>
      <c r="S97" s="13"/>
    </row>
    <row r="98" spans="1:19" x14ac:dyDescent="0.25">
      <c r="A98" s="38" t="s">
        <v>6</v>
      </c>
      <c r="B98" s="39">
        <v>735287</v>
      </c>
      <c r="C98" s="39">
        <v>2803347</v>
      </c>
      <c r="D98" s="55">
        <f t="shared" ref="D98:D108" si="5">+B98+C98</f>
        <v>3538634</v>
      </c>
      <c r="E98" s="16"/>
      <c r="F98" s="4"/>
      <c r="G98" s="14"/>
      <c r="H98" s="13"/>
      <c r="I98" s="14"/>
      <c r="J98" s="14"/>
      <c r="K98" s="13"/>
      <c r="L98" s="13"/>
      <c r="M98" s="13"/>
      <c r="N98" s="13"/>
      <c r="O98" s="13"/>
      <c r="P98" s="13"/>
      <c r="Q98" s="13"/>
      <c r="R98" s="13"/>
      <c r="S98" s="13"/>
    </row>
    <row r="99" spans="1:19" x14ac:dyDescent="0.25">
      <c r="A99" s="40">
        <v>40210</v>
      </c>
      <c r="B99" s="41">
        <v>806119</v>
      </c>
      <c r="C99" s="41">
        <v>3102717</v>
      </c>
      <c r="D99" s="57">
        <f t="shared" si="5"/>
        <v>3908836</v>
      </c>
      <c r="E99" s="16"/>
      <c r="F99" s="4"/>
      <c r="G99" s="14"/>
      <c r="H99" s="13"/>
      <c r="I99" s="14"/>
      <c r="J99" s="14"/>
      <c r="K99" s="13"/>
      <c r="L99" s="13"/>
      <c r="M99" s="13"/>
      <c r="N99" s="13"/>
      <c r="O99" s="13"/>
      <c r="P99" s="13"/>
      <c r="Q99" s="13"/>
      <c r="R99" s="13"/>
      <c r="S99" s="13"/>
    </row>
    <row r="100" spans="1:19" x14ac:dyDescent="0.25">
      <c r="A100" s="40">
        <v>40238</v>
      </c>
      <c r="B100" s="41">
        <v>872577</v>
      </c>
      <c r="C100" s="41">
        <v>3357715</v>
      </c>
      <c r="D100" s="57">
        <f t="shared" si="5"/>
        <v>4230292</v>
      </c>
      <c r="E100" s="16"/>
      <c r="F100" s="4"/>
      <c r="G100" s="14"/>
      <c r="H100" s="13"/>
      <c r="I100" s="14"/>
      <c r="J100" s="14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x14ac:dyDescent="0.25">
      <c r="A101" s="40">
        <v>40269</v>
      </c>
      <c r="B101" s="41">
        <v>979331</v>
      </c>
      <c r="C101" s="41">
        <v>3425151</v>
      </c>
      <c r="D101" s="57">
        <f t="shared" si="5"/>
        <v>4404482</v>
      </c>
      <c r="E101" s="16"/>
      <c r="F101" s="4"/>
      <c r="G101" s="14"/>
      <c r="H101" s="13"/>
      <c r="I101" s="14"/>
      <c r="J101" s="14"/>
      <c r="K101" s="13"/>
      <c r="L101" s="13"/>
      <c r="M101" s="13"/>
      <c r="N101" s="13"/>
      <c r="O101" s="13"/>
      <c r="P101" s="14"/>
      <c r="Q101" s="14"/>
      <c r="R101" s="14"/>
      <c r="S101" s="13"/>
    </row>
    <row r="102" spans="1:19" x14ac:dyDescent="0.25">
      <c r="A102" s="40">
        <v>40299</v>
      </c>
      <c r="B102" s="41">
        <v>918659</v>
      </c>
      <c r="C102" s="41">
        <v>3218448</v>
      </c>
      <c r="D102" s="57">
        <f t="shared" si="5"/>
        <v>4137107</v>
      </c>
      <c r="E102" s="16"/>
      <c r="F102" s="28"/>
      <c r="G102" s="14"/>
      <c r="H102" s="13"/>
      <c r="I102" s="14"/>
      <c r="J102" s="14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x14ac:dyDescent="0.25">
      <c r="A103" s="40">
        <v>40330</v>
      </c>
      <c r="B103" s="41">
        <v>977754</v>
      </c>
      <c r="C103" s="41">
        <v>3470622</v>
      </c>
      <c r="D103" s="57">
        <f t="shared" si="5"/>
        <v>4448376</v>
      </c>
      <c r="E103" s="16"/>
      <c r="F103" s="29"/>
      <c r="G103" s="14"/>
      <c r="H103" s="13"/>
      <c r="I103" s="14"/>
      <c r="J103" s="14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5.75" x14ac:dyDescent="0.25">
      <c r="A104" s="40">
        <v>40360</v>
      </c>
      <c r="B104" s="41">
        <v>1062174</v>
      </c>
      <c r="C104" s="41">
        <v>3608418</v>
      </c>
      <c r="D104" s="57">
        <f>+B104+C104</f>
        <v>4670592</v>
      </c>
      <c r="E104" s="16"/>
      <c r="F104" s="30"/>
      <c r="G104" s="14"/>
      <c r="H104" s="13"/>
      <c r="I104" s="14"/>
      <c r="J104" s="14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5.75" x14ac:dyDescent="0.25">
      <c r="A105" s="40">
        <v>40391</v>
      </c>
      <c r="B105" s="41">
        <v>985538</v>
      </c>
      <c r="C105" s="41">
        <v>3251147</v>
      </c>
      <c r="D105" s="57">
        <f t="shared" si="5"/>
        <v>4236685</v>
      </c>
      <c r="E105" s="16"/>
      <c r="F105" s="30"/>
      <c r="G105" s="14"/>
      <c r="H105" s="13"/>
      <c r="I105" s="14"/>
      <c r="J105" s="14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x14ac:dyDescent="0.25">
      <c r="A106" s="40">
        <v>40422</v>
      </c>
      <c r="B106" s="41">
        <v>939899</v>
      </c>
      <c r="C106" s="41">
        <v>3456881</v>
      </c>
      <c r="D106" s="57">
        <f t="shared" si="5"/>
        <v>4396780</v>
      </c>
      <c r="E106" s="16"/>
      <c r="F106" s="4"/>
      <c r="G106" s="13"/>
      <c r="H106" s="13"/>
      <c r="I106" s="13"/>
      <c r="J106" s="14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x14ac:dyDescent="0.25">
      <c r="A107" s="40">
        <v>40452</v>
      </c>
      <c r="B107" s="41">
        <v>885401</v>
      </c>
      <c r="C107" s="41">
        <v>3482921</v>
      </c>
      <c r="D107" s="57">
        <f t="shared" si="5"/>
        <v>4368322</v>
      </c>
      <c r="E107" s="16"/>
      <c r="F107" s="9"/>
      <c r="G107" s="18"/>
      <c r="H107" s="18"/>
      <c r="I107" s="18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5.75" x14ac:dyDescent="0.25">
      <c r="A108" s="40">
        <v>40483</v>
      </c>
      <c r="B108" s="41">
        <v>849647</v>
      </c>
      <c r="C108" s="41">
        <v>3198447</v>
      </c>
      <c r="D108" s="57">
        <f t="shared" si="5"/>
        <v>4048094</v>
      </c>
      <c r="E108" s="16"/>
      <c r="F108" s="60"/>
      <c r="G108" s="33"/>
      <c r="H108" s="34"/>
      <c r="I108" s="3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5.75" x14ac:dyDescent="0.25">
      <c r="A109" s="42">
        <v>40513</v>
      </c>
      <c r="B109" s="43">
        <v>867229</v>
      </c>
      <c r="C109" s="43">
        <v>3373389</v>
      </c>
      <c r="D109" s="101">
        <f>+B109+C109</f>
        <v>4240618</v>
      </c>
      <c r="E109" s="16"/>
      <c r="F109" s="61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x14ac:dyDescent="0.25">
      <c r="A110" s="44">
        <v>40544</v>
      </c>
      <c r="B110" s="45">
        <v>769601</v>
      </c>
      <c r="C110" s="45">
        <v>3124022</v>
      </c>
      <c r="D110" s="59">
        <f>C110+B110</f>
        <v>3893623</v>
      </c>
      <c r="E110" s="10"/>
      <c r="F110" s="13"/>
      <c r="G110" s="36"/>
      <c r="H110" s="62"/>
      <c r="I110" s="62"/>
      <c r="J110" s="6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x14ac:dyDescent="0.25">
      <c r="A111" s="46">
        <v>40575</v>
      </c>
      <c r="B111" s="45">
        <v>766093</v>
      </c>
      <c r="C111" s="45">
        <v>3146982</v>
      </c>
      <c r="D111" s="59">
        <f>C111+B111</f>
        <v>3913075</v>
      </c>
      <c r="E111" s="10"/>
      <c r="F111" s="11"/>
      <c r="G111" s="36"/>
      <c r="H111" s="62"/>
      <c r="I111" s="62"/>
      <c r="J111" s="6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x14ac:dyDescent="0.25">
      <c r="A112" s="46">
        <v>40603</v>
      </c>
      <c r="B112" s="45">
        <v>866184</v>
      </c>
      <c r="C112" s="45">
        <v>3501328</v>
      </c>
      <c r="D112" s="59">
        <f t="shared" ref="D112:D121" si="6">C112+B112</f>
        <v>4367512</v>
      </c>
      <c r="F112" s="13"/>
      <c r="G112" s="36"/>
      <c r="H112" s="62"/>
      <c r="I112" s="62"/>
      <c r="J112" s="6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x14ac:dyDescent="0.25">
      <c r="A113" s="46">
        <v>40634</v>
      </c>
      <c r="B113" s="45">
        <v>911898</v>
      </c>
      <c r="C113" s="45">
        <v>3349900</v>
      </c>
      <c r="D113" s="59">
        <f t="shared" si="6"/>
        <v>4261798</v>
      </c>
      <c r="E113" s="17"/>
      <c r="F113" s="13"/>
      <c r="G113" s="36"/>
      <c r="H113" s="62"/>
      <c r="I113" s="62"/>
      <c r="J113" s="6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x14ac:dyDescent="0.25">
      <c r="A114" s="46">
        <v>40664</v>
      </c>
      <c r="B114" s="45">
        <v>903876</v>
      </c>
      <c r="C114" s="45">
        <v>3437605</v>
      </c>
      <c r="D114" s="59">
        <f t="shared" si="6"/>
        <v>4341481</v>
      </c>
      <c r="E114" s="11"/>
      <c r="F114" s="13"/>
      <c r="G114" s="36"/>
      <c r="H114" s="62"/>
      <c r="I114" s="62"/>
      <c r="J114" s="63"/>
      <c r="K114" s="13"/>
      <c r="L114" s="4"/>
      <c r="M114" s="4"/>
      <c r="N114" s="4"/>
      <c r="O114" s="4"/>
      <c r="P114" s="4"/>
      <c r="Q114" s="4"/>
      <c r="R114" s="4"/>
      <c r="S114" s="4"/>
    </row>
    <row r="115" spans="1:19" x14ac:dyDescent="0.25">
      <c r="A115" s="46">
        <v>40695</v>
      </c>
      <c r="B115" s="45">
        <v>901566</v>
      </c>
      <c r="C115" s="45">
        <v>3426248</v>
      </c>
      <c r="D115" s="59">
        <f t="shared" si="6"/>
        <v>4327814</v>
      </c>
      <c r="E115" s="12"/>
      <c r="F115" s="11"/>
      <c r="G115" s="36"/>
      <c r="H115" s="62"/>
      <c r="I115" s="62"/>
      <c r="J115" s="63"/>
      <c r="K115" s="13"/>
      <c r="L115" s="4"/>
      <c r="M115" s="4"/>
      <c r="N115" s="4"/>
      <c r="O115" s="4"/>
      <c r="P115" s="4"/>
      <c r="Q115" s="4"/>
      <c r="R115" s="4"/>
      <c r="S115" s="4"/>
    </row>
    <row r="116" spans="1:19" x14ac:dyDescent="0.25">
      <c r="A116" s="46">
        <v>40725</v>
      </c>
      <c r="B116" s="45">
        <v>924615</v>
      </c>
      <c r="C116" s="45">
        <v>3430118</v>
      </c>
      <c r="D116" s="59">
        <f t="shared" si="6"/>
        <v>4354733</v>
      </c>
      <c r="E116" s="12"/>
      <c r="F116" s="11"/>
      <c r="G116" s="36"/>
      <c r="H116" s="62"/>
      <c r="I116" s="62"/>
      <c r="J116" s="63"/>
      <c r="K116" s="13"/>
      <c r="L116" s="4"/>
      <c r="M116" s="4"/>
      <c r="N116" s="4"/>
      <c r="O116" s="31"/>
      <c r="P116" s="32"/>
      <c r="Q116" s="32"/>
      <c r="R116" s="32"/>
      <c r="S116" s="4"/>
    </row>
    <row r="117" spans="1:19" x14ac:dyDescent="0.25">
      <c r="A117" s="46">
        <v>40756</v>
      </c>
      <c r="B117" s="45">
        <v>961841</v>
      </c>
      <c r="C117" s="45">
        <v>3389992</v>
      </c>
      <c r="D117" s="59">
        <f t="shared" si="6"/>
        <v>4351833</v>
      </c>
      <c r="E117" s="12"/>
      <c r="F117" s="13"/>
      <c r="G117" s="36"/>
      <c r="H117" s="62"/>
      <c r="I117" s="62"/>
      <c r="J117" s="63"/>
      <c r="K117" s="13"/>
      <c r="L117" s="4"/>
      <c r="M117" s="4"/>
      <c r="N117" s="4"/>
      <c r="O117" s="4"/>
      <c r="P117" s="9"/>
      <c r="Q117" s="9"/>
      <c r="R117" s="9"/>
      <c r="S117" s="4"/>
    </row>
    <row r="118" spans="1:19" x14ac:dyDescent="0.25">
      <c r="A118" s="46">
        <v>40787</v>
      </c>
      <c r="B118" s="45">
        <v>884537</v>
      </c>
      <c r="C118" s="45">
        <v>3462372</v>
      </c>
      <c r="D118" s="59">
        <f t="shared" si="6"/>
        <v>4346909</v>
      </c>
      <c r="E118" s="12"/>
      <c r="F118" s="13"/>
      <c r="G118" s="36"/>
      <c r="H118" s="62"/>
      <c r="I118" s="62"/>
      <c r="J118" s="63"/>
      <c r="K118" s="13"/>
      <c r="L118" s="4"/>
      <c r="M118" s="4"/>
      <c r="N118" s="4"/>
      <c r="O118" s="4"/>
      <c r="P118" s="26"/>
      <c r="Q118" s="26"/>
      <c r="R118" s="26"/>
      <c r="S118" s="4"/>
    </row>
    <row r="119" spans="1:19" x14ac:dyDescent="0.25">
      <c r="A119" s="46">
        <v>40817</v>
      </c>
      <c r="B119" s="45">
        <v>852609</v>
      </c>
      <c r="C119" s="45">
        <v>3425388</v>
      </c>
      <c r="D119" s="59">
        <f t="shared" si="6"/>
        <v>4277997</v>
      </c>
      <c r="E119" s="12"/>
      <c r="F119" s="13"/>
      <c r="G119" s="36"/>
      <c r="H119" s="62"/>
      <c r="I119" s="62"/>
      <c r="J119" s="63"/>
      <c r="K119" s="13"/>
      <c r="L119" s="4"/>
      <c r="M119" s="4"/>
      <c r="N119" s="4"/>
      <c r="O119" s="4"/>
      <c r="P119" s="4"/>
      <c r="Q119" s="4"/>
      <c r="R119" s="4"/>
      <c r="S119" s="4"/>
    </row>
    <row r="120" spans="1:19" x14ac:dyDescent="0.25">
      <c r="A120" s="46">
        <v>40848</v>
      </c>
      <c r="B120" s="45">
        <v>781664</v>
      </c>
      <c r="C120" s="45">
        <v>3271565</v>
      </c>
      <c r="D120" s="59">
        <f t="shared" si="6"/>
        <v>4053229</v>
      </c>
      <c r="E120" s="12"/>
      <c r="F120" s="13"/>
      <c r="G120" s="36"/>
      <c r="H120" s="62"/>
      <c r="I120" s="62"/>
      <c r="J120" s="63"/>
      <c r="K120" s="13"/>
      <c r="L120" s="4"/>
      <c r="M120" s="4"/>
      <c r="N120" s="4"/>
      <c r="O120" s="4"/>
      <c r="P120" s="4"/>
      <c r="Q120" s="4"/>
      <c r="R120" s="4"/>
      <c r="S120" s="4"/>
    </row>
    <row r="121" spans="1:19" x14ac:dyDescent="0.25">
      <c r="A121" s="46">
        <v>40878</v>
      </c>
      <c r="B121" s="45">
        <v>812001</v>
      </c>
      <c r="C121" s="45">
        <v>3361549</v>
      </c>
      <c r="D121" s="59">
        <f t="shared" si="6"/>
        <v>4173550</v>
      </c>
      <c r="E121" s="12"/>
      <c r="F121" s="13"/>
      <c r="G121" s="36"/>
      <c r="H121" s="62"/>
      <c r="I121" s="62"/>
      <c r="J121" s="63"/>
      <c r="K121" s="13"/>
      <c r="L121" s="4"/>
      <c r="M121" s="4"/>
      <c r="N121" s="4"/>
      <c r="O121" s="4"/>
      <c r="P121" s="4"/>
      <c r="Q121" s="4"/>
      <c r="R121" s="4"/>
      <c r="S121" s="4"/>
    </row>
    <row r="122" spans="1:19" x14ac:dyDescent="0.25">
      <c r="A122" s="54">
        <v>40909</v>
      </c>
      <c r="B122" s="55">
        <v>739100</v>
      </c>
      <c r="C122" s="55">
        <v>3204494</v>
      </c>
      <c r="D122" s="48">
        <f>C122+B122</f>
        <v>3943594</v>
      </c>
      <c r="E122" s="1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5">
      <c r="A123" s="56">
        <v>40940</v>
      </c>
      <c r="B123" s="57">
        <v>704328</v>
      </c>
      <c r="C123" s="57">
        <v>3138929</v>
      </c>
      <c r="D123" s="49">
        <f>C123+B123</f>
        <v>3843257</v>
      </c>
      <c r="E123" s="1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5">
      <c r="A124" s="56">
        <v>40969</v>
      </c>
      <c r="B124" s="57">
        <v>787466</v>
      </c>
      <c r="C124" s="57">
        <v>3414459</v>
      </c>
      <c r="D124" s="49">
        <f>C124+B124</f>
        <v>4201925</v>
      </c>
      <c r="E124" s="1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5">
      <c r="A125" s="56">
        <v>41000</v>
      </c>
      <c r="B125" s="57">
        <v>800961</v>
      </c>
      <c r="C125" s="57">
        <v>3330354</v>
      </c>
      <c r="D125" s="49">
        <f>C125+B125</f>
        <v>4131315</v>
      </c>
      <c r="E125" s="1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5">
      <c r="A126" s="56">
        <v>41030</v>
      </c>
      <c r="B126" s="57">
        <v>842004</v>
      </c>
      <c r="C126" s="57">
        <v>3302032</v>
      </c>
      <c r="D126" s="49">
        <f t="shared" ref="D126:D139" si="7">C126+B126</f>
        <v>4144036</v>
      </c>
      <c r="E126" s="1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5">
      <c r="A127" s="56">
        <v>41061</v>
      </c>
      <c r="B127" s="57">
        <v>872323</v>
      </c>
      <c r="C127" s="57">
        <v>3493318</v>
      </c>
      <c r="D127" s="49">
        <f t="shared" si="7"/>
        <v>4365641</v>
      </c>
      <c r="E127" s="1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5">
      <c r="A128" s="56">
        <v>41091</v>
      </c>
      <c r="B128" s="57">
        <v>918923</v>
      </c>
      <c r="C128" s="57">
        <v>3614726</v>
      </c>
      <c r="D128" s="49">
        <f t="shared" si="7"/>
        <v>4533649</v>
      </c>
      <c r="E128" s="1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5">
      <c r="A129" s="56">
        <v>41122</v>
      </c>
      <c r="B129" s="57">
        <v>906687</v>
      </c>
      <c r="C129" s="57">
        <v>3342089</v>
      </c>
      <c r="D129" s="49">
        <f t="shared" si="7"/>
        <v>4248776</v>
      </c>
      <c r="E129" s="1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5">
      <c r="A130" s="56">
        <v>41153</v>
      </c>
      <c r="B130" s="57">
        <v>779025</v>
      </c>
      <c r="C130" s="57">
        <v>3284293</v>
      </c>
      <c r="D130" s="49">
        <f t="shared" si="7"/>
        <v>4063318</v>
      </c>
      <c r="E130" s="1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5">
      <c r="A131" s="56">
        <v>41183</v>
      </c>
      <c r="B131" s="57">
        <v>824094</v>
      </c>
      <c r="C131" s="57">
        <v>3642641</v>
      </c>
      <c r="D131" s="49">
        <f t="shared" si="7"/>
        <v>4466735</v>
      </c>
      <c r="E131" s="1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5">
      <c r="A132" s="56">
        <v>41214</v>
      </c>
      <c r="B132" s="57">
        <v>771681</v>
      </c>
      <c r="C132" s="57">
        <v>3431865</v>
      </c>
      <c r="D132" s="49">
        <f t="shared" si="7"/>
        <v>4203546</v>
      </c>
      <c r="E132" s="1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25">
      <c r="A133" s="56">
        <v>41244</v>
      </c>
      <c r="B133" s="57">
        <v>719291</v>
      </c>
      <c r="C133" s="57">
        <v>3186443</v>
      </c>
      <c r="D133" s="49">
        <f t="shared" si="7"/>
        <v>3905734</v>
      </c>
      <c r="E133" s="12"/>
      <c r="F133" s="9"/>
      <c r="G133" s="9"/>
      <c r="H133" s="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5">
      <c r="A134" s="78">
        <v>41275</v>
      </c>
      <c r="B134" s="58">
        <v>682295</v>
      </c>
      <c r="C134" s="81">
        <v>3128345</v>
      </c>
      <c r="D134" s="81">
        <f t="shared" si="7"/>
        <v>3810640</v>
      </c>
      <c r="E134" s="1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5">
      <c r="A135" s="79">
        <v>41307</v>
      </c>
      <c r="B135" s="59">
        <v>642890</v>
      </c>
      <c r="C135" s="51">
        <v>3048535</v>
      </c>
      <c r="D135" s="51">
        <f t="shared" si="7"/>
        <v>3691425</v>
      </c>
      <c r="E135" s="1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5">
      <c r="A136" s="79">
        <v>41339</v>
      </c>
      <c r="B136" s="59">
        <v>728143</v>
      </c>
      <c r="C136" s="53">
        <v>3341144</v>
      </c>
      <c r="D136" s="53">
        <f t="shared" si="7"/>
        <v>4069287</v>
      </c>
      <c r="E136" s="1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25">
      <c r="A137" s="79">
        <v>41371</v>
      </c>
      <c r="B137" s="59">
        <v>811287</v>
      </c>
      <c r="C137" s="53">
        <v>3474241</v>
      </c>
      <c r="D137" s="53">
        <f>C137+B137</f>
        <v>4285528</v>
      </c>
      <c r="E137" s="1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5">
      <c r="A138" s="79">
        <v>41403</v>
      </c>
      <c r="B138" s="59">
        <v>827821</v>
      </c>
      <c r="C138" s="53">
        <v>3366662</v>
      </c>
      <c r="D138" s="53">
        <f t="shared" si="7"/>
        <v>4194483</v>
      </c>
      <c r="E138" s="12"/>
      <c r="F138" s="37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5">
      <c r="A139" s="79">
        <v>41435</v>
      </c>
      <c r="B139" s="59">
        <v>795978</v>
      </c>
      <c r="C139" s="53">
        <v>3309833</v>
      </c>
      <c r="D139" s="53">
        <f t="shared" si="7"/>
        <v>4105811</v>
      </c>
      <c r="E139" s="1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5">
      <c r="A140" s="79">
        <v>41467</v>
      </c>
      <c r="B140" s="59">
        <v>943009</v>
      </c>
      <c r="C140" s="53">
        <v>3812632</v>
      </c>
      <c r="D140" s="53">
        <f>C140+B140</f>
        <v>4755641</v>
      </c>
      <c r="E140" s="1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25">
      <c r="A141" s="79">
        <v>41499</v>
      </c>
      <c r="B141" s="59">
        <v>875203</v>
      </c>
      <c r="C141" s="53">
        <v>3307939</v>
      </c>
      <c r="D141" s="53">
        <f>C141+B141</f>
        <v>4183142</v>
      </c>
      <c r="E141" s="1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25">
      <c r="A142" s="79">
        <v>41531</v>
      </c>
      <c r="B142" s="59">
        <v>781148</v>
      </c>
      <c r="C142" s="53">
        <v>3364368</v>
      </c>
      <c r="D142" s="53">
        <f t="shared" ref="D142:D157" si="8">C142+B142</f>
        <v>4145516</v>
      </c>
      <c r="E142" s="1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25">
      <c r="A143" s="79">
        <v>41562</v>
      </c>
      <c r="B143" s="59">
        <v>817587</v>
      </c>
      <c r="C143" s="53">
        <v>3679417</v>
      </c>
      <c r="D143" s="53">
        <f t="shared" si="8"/>
        <v>4497004</v>
      </c>
      <c r="E143" s="1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5">
      <c r="A144" s="79">
        <v>41579</v>
      </c>
      <c r="B144" s="59">
        <v>688676</v>
      </c>
      <c r="C144" s="53">
        <v>3212946</v>
      </c>
      <c r="D144" s="53">
        <f t="shared" si="8"/>
        <v>3901622</v>
      </c>
      <c r="E144" s="1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5">
      <c r="A145" s="80">
        <v>41639</v>
      </c>
      <c r="B145" s="59">
        <v>769377</v>
      </c>
      <c r="C145" s="47">
        <f>3391924+5515</f>
        <v>3397439</v>
      </c>
      <c r="D145" s="114">
        <f t="shared" si="8"/>
        <v>4166816</v>
      </c>
      <c r="E145" s="107"/>
      <c r="F145" s="107"/>
      <c r="G145" s="107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5">
      <c r="A146" s="54">
        <v>41640</v>
      </c>
      <c r="B146" s="55">
        <v>688616</v>
      </c>
      <c r="C146" s="39">
        <v>3214163</v>
      </c>
      <c r="D146" s="39">
        <f t="shared" si="8"/>
        <v>3902779</v>
      </c>
      <c r="E146" s="1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25">
      <c r="A147" s="56">
        <v>41671</v>
      </c>
      <c r="B147" s="57">
        <v>643722</v>
      </c>
      <c r="C147" s="41">
        <v>3067410</v>
      </c>
      <c r="D147" s="41">
        <f t="shared" si="8"/>
        <v>3711132</v>
      </c>
      <c r="E147" s="1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5">
      <c r="A148" s="56">
        <v>41699</v>
      </c>
      <c r="B148" s="41">
        <v>735836</v>
      </c>
      <c r="C148" s="41">
        <v>3333627</v>
      </c>
      <c r="D148" s="41">
        <f t="shared" si="8"/>
        <v>4069463</v>
      </c>
      <c r="E148" s="1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5">
      <c r="A149" s="56">
        <v>41730</v>
      </c>
      <c r="B149" s="41">
        <v>822595</v>
      </c>
      <c r="C149" s="41">
        <v>3467664</v>
      </c>
      <c r="D149" s="41">
        <f t="shared" si="8"/>
        <v>4290259</v>
      </c>
      <c r="E149" s="1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25">
      <c r="A150" s="56">
        <v>41760</v>
      </c>
      <c r="B150" s="41">
        <v>788654</v>
      </c>
      <c r="C150" s="41">
        <v>3299055</v>
      </c>
      <c r="D150" s="41">
        <f t="shared" si="8"/>
        <v>4087709</v>
      </c>
      <c r="E150" s="1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25">
      <c r="A151" s="56">
        <v>41791</v>
      </c>
      <c r="B151" s="41">
        <v>829949</v>
      </c>
      <c r="C151" s="41">
        <v>3447730</v>
      </c>
      <c r="D151" s="41">
        <f t="shared" si="8"/>
        <v>4277679</v>
      </c>
      <c r="E151" s="107"/>
      <c r="F151" s="107"/>
      <c r="G151" s="107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25">
      <c r="A152" s="56">
        <v>41821</v>
      </c>
      <c r="B152" s="41">
        <v>898451</v>
      </c>
      <c r="C152" s="41">
        <v>3719997</v>
      </c>
      <c r="D152" s="41">
        <f t="shared" si="8"/>
        <v>4618448</v>
      </c>
      <c r="E152" s="1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5">
      <c r="A153" s="56">
        <v>41852</v>
      </c>
      <c r="B153" s="41">
        <v>827988</v>
      </c>
      <c r="C153" s="41">
        <v>3185786</v>
      </c>
      <c r="D153" s="91">
        <f t="shared" si="8"/>
        <v>4013774</v>
      </c>
      <c r="E153" s="1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25">
      <c r="A154" s="56">
        <v>41883</v>
      </c>
      <c r="B154" s="41">
        <v>823484</v>
      </c>
      <c r="C154" s="41">
        <v>3534445</v>
      </c>
      <c r="D154" s="91">
        <f t="shared" si="8"/>
        <v>4357929</v>
      </c>
      <c r="E154" s="1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5">
      <c r="A155" s="56">
        <v>41913</v>
      </c>
      <c r="B155" s="41">
        <v>817574</v>
      </c>
      <c r="C155" s="41">
        <v>3682624</v>
      </c>
      <c r="D155" s="91">
        <f t="shared" si="8"/>
        <v>4500198</v>
      </c>
      <c r="E155" s="1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5">
      <c r="A156" s="56">
        <v>41944</v>
      </c>
      <c r="B156" s="41">
        <v>670617</v>
      </c>
      <c r="C156" s="41">
        <v>3104552</v>
      </c>
      <c r="D156" s="91">
        <f t="shared" si="8"/>
        <v>3775169</v>
      </c>
      <c r="E156" s="1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5">
      <c r="A157" s="56">
        <v>41974</v>
      </c>
      <c r="B157" s="89">
        <v>820152</v>
      </c>
      <c r="C157" s="43">
        <v>3649225</v>
      </c>
      <c r="D157" s="102">
        <f t="shared" si="8"/>
        <v>4469377</v>
      </c>
      <c r="E157" s="1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5">
      <c r="A158" s="90" t="s">
        <v>16</v>
      </c>
      <c r="B158" s="106">
        <f>SUM(B146:B157)</f>
        <v>9367638</v>
      </c>
      <c r="C158" s="43">
        <f>SUM(C146:C157)</f>
        <v>40706278</v>
      </c>
      <c r="D158" s="102">
        <f>SUM(D146:D157)</f>
        <v>50073916</v>
      </c>
      <c r="E158" s="1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5">
      <c r="A159" s="36"/>
      <c r="E159" s="1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25">
      <c r="A160" s="115" t="s">
        <v>14</v>
      </c>
      <c r="B160" s="115"/>
      <c r="C160" s="115"/>
      <c r="D160" s="115"/>
      <c r="E160" s="1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5" x14ac:dyDescent="0.25">
      <c r="A161" s="23"/>
      <c r="B161" s="22" t="s">
        <v>13</v>
      </c>
      <c r="C161" s="94" t="s">
        <v>11</v>
      </c>
      <c r="D161" s="94" t="s">
        <v>12</v>
      </c>
      <c r="E161" s="12"/>
    </row>
    <row r="162" spans="1:5" x14ac:dyDescent="0.25">
      <c r="A162" s="44" t="s">
        <v>6</v>
      </c>
      <c r="B162" s="64">
        <f t="shared" ref="B162:D173" si="9">+B98/B86-1</f>
        <v>-0.15299469417188305</v>
      </c>
      <c r="C162" s="119">
        <f>+C98/C86-1</f>
        <v>-5.3932023828647591E-2</v>
      </c>
      <c r="D162" s="120">
        <f t="shared" si="9"/>
        <v>-7.6378046062155036E-2</v>
      </c>
    </row>
    <row r="163" spans="1:5" x14ac:dyDescent="0.25">
      <c r="A163" s="46">
        <v>40210</v>
      </c>
      <c r="B163" s="65">
        <f t="shared" si="9"/>
        <v>-1.6517864767988555E-2</v>
      </c>
      <c r="C163" s="121">
        <f t="shared" si="9"/>
        <v>5.3257316274190947E-2</v>
      </c>
      <c r="D163" s="122">
        <f t="shared" si="9"/>
        <v>3.8068903685259281E-2</v>
      </c>
      <c r="E163" s="8"/>
    </row>
    <row r="164" spans="1:5" x14ac:dyDescent="0.25">
      <c r="A164" s="46">
        <v>40238</v>
      </c>
      <c r="B164" s="65">
        <f t="shared" si="9"/>
        <v>-6.2444799257328376E-2</v>
      </c>
      <c r="C164" s="121">
        <f t="shared" si="9"/>
        <v>3.773721941938657E-2</v>
      </c>
      <c r="D164" s="122">
        <f t="shared" si="9"/>
        <v>1.5357969385830117E-2</v>
      </c>
    </row>
    <row r="165" spans="1:5" x14ac:dyDescent="0.25">
      <c r="A165" s="46">
        <v>40269</v>
      </c>
      <c r="B165" s="65">
        <f t="shared" si="9"/>
        <v>-5.5083793168992146E-2</v>
      </c>
      <c r="C165" s="121">
        <f t="shared" si="9"/>
        <v>3.0183187068808293E-2</v>
      </c>
      <c r="D165" s="122">
        <f t="shared" si="9"/>
        <v>9.9199329361814303E-3</v>
      </c>
    </row>
    <row r="166" spans="1:5" x14ac:dyDescent="0.25">
      <c r="A166" s="46">
        <v>40299</v>
      </c>
      <c r="B166" s="65">
        <f t="shared" si="9"/>
        <v>-6.7409970133859631E-2</v>
      </c>
      <c r="C166" s="121">
        <f t="shared" si="9"/>
        <v>4.316237100036302E-2</v>
      </c>
      <c r="D166" s="122">
        <f t="shared" si="9"/>
        <v>1.6402798585475109E-2</v>
      </c>
    </row>
    <row r="167" spans="1:5" x14ac:dyDescent="0.25">
      <c r="A167" s="46">
        <v>40330</v>
      </c>
      <c r="B167" s="65">
        <f t="shared" si="9"/>
        <v>-5.6588080686837738E-2</v>
      </c>
      <c r="C167" s="121">
        <f t="shared" si="9"/>
        <v>2.9512952630126987E-2</v>
      </c>
      <c r="D167" s="122">
        <f t="shared" si="9"/>
        <v>9.2668640862958451E-3</v>
      </c>
    </row>
    <row r="168" spans="1:5" x14ac:dyDescent="0.25">
      <c r="A168" s="46">
        <v>40360</v>
      </c>
      <c r="B168" s="65">
        <f t="shared" si="9"/>
        <v>-7.1091000678639604E-2</v>
      </c>
      <c r="C168" s="121">
        <f t="shared" si="9"/>
        <v>2.1814869647140966E-4</v>
      </c>
      <c r="D168" s="122">
        <f t="shared" si="9"/>
        <v>-1.6944093940449489E-2</v>
      </c>
    </row>
    <row r="169" spans="1:5" x14ac:dyDescent="0.25">
      <c r="A169" s="46">
        <v>40391</v>
      </c>
      <c r="B169" s="65">
        <f t="shared" si="9"/>
        <v>-2.5807446478313567E-2</v>
      </c>
      <c r="C169" s="121">
        <f t="shared" si="9"/>
        <v>7.2585447478185516E-2</v>
      </c>
      <c r="D169" s="122">
        <f t="shared" si="9"/>
        <v>4.7964060347627457E-2</v>
      </c>
    </row>
    <row r="170" spans="1:5" x14ac:dyDescent="0.25">
      <c r="A170" s="46">
        <v>40422</v>
      </c>
      <c r="B170" s="65">
        <f t="shared" si="9"/>
        <v>-4.6225488405320592E-2</v>
      </c>
      <c r="C170" s="121">
        <f t="shared" si="9"/>
        <v>2.6479144414879308E-2</v>
      </c>
      <c r="D170" s="122">
        <f t="shared" si="9"/>
        <v>1.0020539107347126E-2</v>
      </c>
    </row>
    <row r="171" spans="1:5" x14ac:dyDescent="0.25">
      <c r="A171" s="46">
        <v>40452</v>
      </c>
      <c r="B171" s="65">
        <f t="shared" si="9"/>
        <v>-7.7716898782304367E-2</v>
      </c>
      <c r="C171" s="121">
        <f t="shared" si="9"/>
        <v>1.8688368760099827E-2</v>
      </c>
      <c r="D171" s="122">
        <f t="shared" si="9"/>
        <v>-2.4464294073922588E-3</v>
      </c>
    </row>
    <row r="172" spans="1:5" x14ac:dyDescent="0.25">
      <c r="A172" s="46">
        <v>40483</v>
      </c>
      <c r="B172" s="65">
        <f t="shared" si="9"/>
        <v>-5.8666535620556237E-3</v>
      </c>
      <c r="C172" s="121">
        <f t="shared" si="9"/>
        <v>1.2695553057767484E-2</v>
      </c>
      <c r="D172" s="122">
        <f t="shared" si="9"/>
        <v>8.7423134399582381E-3</v>
      </c>
    </row>
    <row r="173" spans="1:5" x14ac:dyDescent="0.25">
      <c r="A173" s="52">
        <v>40513</v>
      </c>
      <c r="B173" s="66">
        <f t="shared" si="9"/>
        <v>-0.10218700016046633</v>
      </c>
      <c r="C173" s="123">
        <f t="shared" si="9"/>
        <v>-8.7634832142449159E-3</v>
      </c>
      <c r="D173" s="124">
        <f t="shared" si="9"/>
        <v>-2.9417634742517351E-2</v>
      </c>
    </row>
    <row r="174" spans="1:5" x14ac:dyDescent="0.25">
      <c r="A174" s="38">
        <v>40544</v>
      </c>
      <c r="B174" s="69">
        <f t="shared" ref="B174:B180" si="10">+B110/B98-1</f>
        <v>4.6667491741320122E-2</v>
      </c>
      <c r="C174" s="125">
        <f>+C110/C98-1</f>
        <v>0.11439004875243763</v>
      </c>
      <c r="D174" s="126">
        <f>+D110/D98-1</f>
        <v>0.10031808884445237</v>
      </c>
    </row>
    <row r="175" spans="1:5" x14ac:dyDescent="0.25">
      <c r="A175" s="40">
        <v>40576</v>
      </c>
      <c r="B175" s="69">
        <f t="shared" si="10"/>
        <v>-4.9652718767328352E-2</v>
      </c>
      <c r="C175" s="125">
        <f t="shared" ref="C175:C180" si="11">+C111/C99-1</f>
        <v>1.4266528336293716E-2</v>
      </c>
      <c r="D175" s="126">
        <f t="shared" ref="D175:D209" si="12">+D111/D99-1</f>
        <v>1.084466066112677E-3</v>
      </c>
    </row>
    <row r="176" spans="1:5" x14ac:dyDescent="0.25">
      <c r="A176" s="40">
        <v>40608</v>
      </c>
      <c r="B176" s="69">
        <f t="shared" si="10"/>
        <v>-7.326574044468237E-3</v>
      </c>
      <c r="C176" s="125">
        <f t="shared" si="11"/>
        <v>4.2771051146389683E-2</v>
      </c>
      <c r="D176" s="126">
        <f t="shared" si="12"/>
        <v>3.243747712923839E-2</v>
      </c>
    </row>
    <row r="177" spans="1:12" x14ac:dyDescent="0.25">
      <c r="A177" s="40">
        <v>40640</v>
      </c>
      <c r="B177" s="69">
        <f t="shared" si="10"/>
        <v>-6.8856188561375098E-2</v>
      </c>
      <c r="C177" s="125">
        <f t="shared" si="11"/>
        <v>-2.197012628056394E-2</v>
      </c>
      <c r="D177" s="126">
        <f t="shared" si="12"/>
        <v>-3.2395182906866271E-2</v>
      </c>
    </row>
    <row r="178" spans="1:12" x14ac:dyDescent="0.25">
      <c r="A178" s="40">
        <v>40672</v>
      </c>
      <c r="B178" s="69">
        <f t="shared" si="10"/>
        <v>-1.6091934003803376E-2</v>
      </c>
      <c r="C178" s="125">
        <f t="shared" si="11"/>
        <v>6.8094000586618186E-2</v>
      </c>
      <c r="D178" s="126">
        <f t="shared" si="12"/>
        <v>4.9400220975672093E-2</v>
      </c>
    </row>
    <row r="179" spans="1:12" x14ac:dyDescent="0.25">
      <c r="A179" s="40">
        <v>40704</v>
      </c>
      <c r="B179" s="69">
        <f t="shared" si="10"/>
        <v>-7.7921440362299754E-2</v>
      </c>
      <c r="C179" s="125">
        <f t="shared" si="11"/>
        <v>-1.2785604424797592E-2</v>
      </c>
      <c r="D179" s="126">
        <f t="shared" si="12"/>
        <v>-2.7102475150481919E-2</v>
      </c>
    </row>
    <row r="180" spans="1:12" x14ac:dyDescent="0.25">
      <c r="A180" s="40">
        <v>40736</v>
      </c>
      <c r="B180" s="69">
        <f t="shared" si="10"/>
        <v>-0.12950702992165131</v>
      </c>
      <c r="C180" s="125">
        <f t="shared" si="11"/>
        <v>-4.9412235500432611E-2</v>
      </c>
      <c r="D180" s="126">
        <f t="shared" si="12"/>
        <v>-6.7627187303022862E-2</v>
      </c>
    </row>
    <row r="181" spans="1:12" x14ac:dyDescent="0.25">
      <c r="A181" s="40">
        <v>40768</v>
      </c>
      <c r="B181" s="69">
        <f t="shared" ref="B181:C183" si="13">+B117/B105-1</f>
        <v>-2.4044734956947367E-2</v>
      </c>
      <c r="C181" s="125">
        <f t="shared" si="13"/>
        <v>4.2706466364024864E-2</v>
      </c>
      <c r="D181" s="126">
        <f t="shared" si="12"/>
        <v>2.7178796629912405E-2</v>
      </c>
      <c r="K181" s="2"/>
      <c r="L181" s="8"/>
    </row>
    <row r="182" spans="1:12" x14ac:dyDescent="0.25">
      <c r="A182" s="40">
        <v>40800</v>
      </c>
      <c r="B182" s="69">
        <f t="shared" si="13"/>
        <v>-5.8902073520665565E-2</v>
      </c>
      <c r="C182" s="125">
        <f t="shared" si="13"/>
        <v>1.5884260985552512E-3</v>
      </c>
      <c r="D182" s="126">
        <f t="shared" si="12"/>
        <v>-1.1342618916570735E-2</v>
      </c>
    </row>
    <row r="183" spans="1:12" x14ac:dyDescent="0.25">
      <c r="A183" s="40">
        <v>40832</v>
      </c>
      <c r="B183" s="69">
        <f t="shared" si="13"/>
        <v>-3.7036325913343271E-2</v>
      </c>
      <c r="C183" s="125">
        <f t="shared" si="13"/>
        <v>-1.6518606078059217E-2</v>
      </c>
      <c r="D183" s="126">
        <f t="shared" si="12"/>
        <v>-2.0677276079922646E-2</v>
      </c>
    </row>
    <row r="184" spans="1:12" x14ac:dyDescent="0.25">
      <c r="A184" s="40">
        <v>40864</v>
      </c>
      <c r="B184" s="69">
        <f t="shared" ref="B184:C184" si="14">+B120/B108-1</f>
        <v>-8.0013229023347288E-2</v>
      </c>
      <c r="C184" s="125">
        <f t="shared" si="14"/>
        <v>2.2860469471590372E-2</v>
      </c>
      <c r="D184" s="126">
        <f t="shared" si="12"/>
        <v>1.2684982117510124E-3</v>
      </c>
    </row>
    <row r="185" spans="1:12" x14ac:dyDescent="0.25">
      <c r="A185" s="40">
        <v>40896</v>
      </c>
      <c r="B185" s="69">
        <f t="shared" ref="B185:C192" si="15">+B121/B109-1</f>
        <v>-6.3683294723769657E-2</v>
      </c>
      <c r="C185" s="125">
        <f t="shared" si="15"/>
        <v>-3.509823503900722E-3</v>
      </c>
      <c r="D185" s="126">
        <f t="shared" si="12"/>
        <v>-1.5815619327183006E-2</v>
      </c>
    </row>
    <row r="186" spans="1:12" x14ac:dyDescent="0.25">
      <c r="A186" s="44">
        <v>40928</v>
      </c>
      <c r="B186" s="67">
        <f>+B122/B110-1</f>
        <v>-3.9632225010102662E-2</v>
      </c>
      <c r="C186" s="120">
        <f t="shared" si="15"/>
        <v>2.5759101568426868E-2</v>
      </c>
      <c r="D186" s="120">
        <f t="shared" si="12"/>
        <v>1.2834062260264956E-2</v>
      </c>
    </row>
    <row r="187" spans="1:12" x14ac:dyDescent="0.25">
      <c r="A187" s="46">
        <v>40940</v>
      </c>
      <c r="B187" s="68">
        <f t="shared" si="15"/>
        <v>-8.0623370791796822E-2</v>
      </c>
      <c r="C187" s="122">
        <f t="shared" si="15"/>
        <v>-2.5589596635761103E-3</v>
      </c>
      <c r="D187" s="122">
        <f t="shared" si="12"/>
        <v>-1.7842234048670136E-2</v>
      </c>
    </row>
    <row r="188" spans="1:12" x14ac:dyDescent="0.25">
      <c r="A188" s="46">
        <v>40969</v>
      </c>
      <c r="B188" s="68">
        <f t="shared" si="15"/>
        <v>-9.0879074192088516E-2</v>
      </c>
      <c r="C188" s="122">
        <f t="shared" si="15"/>
        <v>-2.4810300548820385E-2</v>
      </c>
      <c r="D188" s="122">
        <f t="shared" si="12"/>
        <v>-3.7913347461895897E-2</v>
      </c>
    </row>
    <row r="189" spans="1:12" x14ac:dyDescent="0.25">
      <c r="A189" s="46">
        <v>41000</v>
      </c>
      <c r="B189" s="68">
        <f>+B125/B113-1</f>
        <v>-0.12165505352572326</v>
      </c>
      <c r="C189" s="122">
        <f t="shared" si="15"/>
        <v>-5.8348010388369342E-3</v>
      </c>
      <c r="D189" s="122">
        <f t="shared" si="12"/>
        <v>-3.0616889866671326E-2</v>
      </c>
    </row>
    <row r="190" spans="1:12" x14ac:dyDescent="0.25">
      <c r="A190" s="46">
        <v>41030</v>
      </c>
      <c r="B190" s="68">
        <f t="shared" ref="B190" si="16">+B126/B114-1</f>
        <v>-6.8451867291531188E-2</v>
      </c>
      <c r="C190" s="122">
        <f t="shared" si="15"/>
        <v>-3.9438213523659615E-2</v>
      </c>
      <c r="D190" s="122">
        <f t="shared" si="12"/>
        <v>-4.5478720280015095E-2</v>
      </c>
    </row>
    <row r="191" spans="1:12" x14ac:dyDescent="0.25">
      <c r="A191" s="46">
        <v>41061</v>
      </c>
      <c r="B191" s="68">
        <f>+B127/B115-1</f>
        <v>-3.2435783958135067E-2</v>
      </c>
      <c r="C191" s="122">
        <f t="shared" si="15"/>
        <v>1.9575348894767641E-2</v>
      </c>
      <c r="D191" s="122">
        <f t="shared" si="12"/>
        <v>8.7404403239141892E-3</v>
      </c>
    </row>
    <row r="192" spans="1:12" x14ac:dyDescent="0.25">
      <c r="A192" s="46">
        <v>41091</v>
      </c>
      <c r="B192" s="68">
        <f>+B128/B116-1</f>
        <v>-6.1560757720781067E-3</v>
      </c>
      <c r="C192" s="122">
        <f t="shared" si="15"/>
        <v>5.3819722820031224E-2</v>
      </c>
      <c r="D192" s="122">
        <f t="shared" si="12"/>
        <v>4.1085412125152043E-2</v>
      </c>
    </row>
    <row r="193" spans="1:4" x14ac:dyDescent="0.25">
      <c r="A193" s="46">
        <v>41122</v>
      </c>
      <c r="B193" s="68">
        <f t="shared" ref="B193:C193" si="17">+B129/B117-1</f>
        <v>-5.7342117876031495E-2</v>
      </c>
      <c r="C193" s="122">
        <f t="shared" si="17"/>
        <v>-1.4130711812889274E-2</v>
      </c>
      <c r="D193" s="122">
        <f t="shared" si="12"/>
        <v>-2.3681285564037036E-2</v>
      </c>
    </row>
    <row r="194" spans="1:4" x14ac:dyDescent="0.25">
      <c r="A194" s="46">
        <v>41153</v>
      </c>
      <c r="B194" s="68">
        <f t="shared" ref="B194:C194" si="18">+B130/B118-1</f>
        <v>-0.11928500447126578</v>
      </c>
      <c r="C194" s="122">
        <f t="shared" si="18"/>
        <v>-5.1432659460046493E-2</v>
      </c>
      <c r="D194" s="122">
        <f t="shared" si="12"/>
        <v>-6.5239691008024292E-2</v>
      </c>
    </row>
    <row r="195" spans="1:4" x14ac:dyDescent="0.25">
      <c r="A195" s="46">
        <v>41183</v>
      </c>
      <c r="B195" s="68">
        <f t="shared" ref="B195:C195" si="19">+B131/B119-1</f>
        <v>-3.3444404175888343E-2</v>
      </c>
      <c r="C195" s="122">
        <f t="shared" si="19"/>
        <v>6.3424347840303152E-2</v>
      </c>
      <c r="D195" s="122">
        <f t="shared" si="12"/>
        <v>4.4118310508399095E-2</v>
      </c>
    </row>
    <row r="196" spans="1:4" x14ac:dyDescent="0.25">
      <c r="A196" s="46">
        <v>41214</v>
      </c>
      <c r="B196" s="68">
        <f t="shared" ref="B196:C196" si="20">+B132/B120-1</f>
        <v>-1.2771472141482776E-2</v>
      </c>
      <c r="C196" s="122">
        <f t="shared" si="20"/>
        <v>4.8997956635432827E-2</v>
      </c>
      <c r="D196" s="122">
        <f t="shared" si="12"/>
        <v>3.7085740776057863E-2</v>
      </c>
    </row>
    <row r="197" spans="1:4" x14ac:dyDescent="0.25">
      <c r="A197" s="46">
        <v>41244</v>
      </c>
      <c r="B197" s="68">
        <f t="shared" ref="B197:C198" si="21">+B133/B121-1</f>
        <v>-0.11417473623800956</v>
      </c>
      <c r="C197" s="122">
        <f t="shared" si="21"/>
        <v>-5.209086644282146E-2</v>
      </c>
      <c r="D197" s="122">
        <f t="shared" si="12"/>
        <v>-6.4169831438463665E-2</v>
      </c>
    </row>
    <row r="198" spans="1:4" x14ac:dyDescent="0.25">
      <c r="A198" s="38">
        <v>41275</v>
      </c>
      <c r="B198" s="72">
        <f t="shared" ref="B198" si="22">+B134/B122-1</f>
        <v>-7.6856988228927059E-2</v>
      </c>
      <c r="C198" s="127">
        <f t="shared" si="21"/>
        <v>-2.3763190069945539E-2</v>
      </c>
      <c r="D198" s="127">
        <f t="shared" si="12"/>
        <v>-3.3713916797723065E-2</v>
      </c>
    </row>
    <row r="199" spans="1:4" x14ac:dyDescent="0.25">
      <c r="A199" s="40">
        <v>41306</v>
      </c>
      <c r="B199" s="73">
        <f t="shared" ref="B199:C199" si="23">+B135/B123-1</f>
        <v>-8.722924546518096E-2</v>
      </c>
      <c r="C199" s="126">
        <f t="shared" si="23"/>
        <v>-2.8797720496385848E-2</v>
      </c>
      <c r="D199" s="126">
        <f t="shared" si="12"/>
        <v>-3.9506075185708367E-2</v>
      </c>
    </row>
    <row r="200" spans="1:4" x14ac:dyDescent="0.25">
      <c r="A200" s="40">
        <v>41334</v>
      </c>
      <c r="B200" s="73">
        <f t="shared" ref="B200:C201" si="24">+B136/B124-1</f>
        <v>-7.5334046168342494E-2</v>
      </c>
      <c r="C200" s="126">
        <f t="shared" si="24"/>
        <v>-2.1471922784839448E-2</v>
      </c>
      <c r="D200" s="126">
        <f t="shared" si="12"/>
        <v>-3.1566008436609394E-2</v>
      </c>
    </row>
    <row r="201" spans="1:4" x14ac:dyDescent="0.25">
      <c r="A201" s="40">
        <v>41365</v>
      </c>
      <c r="B201" s="73">
        <f t="shared" si="24"/>
        <v>1.2892013468820629E-2</v>
      </c>
      <c r="C201" s="126">
        <f t="shared" si="24"/>
        <v>4.3204716375496499E-2</v>
      </c>
      <c r="D201" s="126">
        <f t="shared" si="12"/>
        <v>3.732782419157088E-2</v>
      </c>
    </row>
    <row r="202" spans="1:4" x14ac:dyDescent="0.25">
      <c r="A202" s="40">
        <v>41395</v>
      </c>
      <c r="B202" s="73">
        <f t="shared" ref="B202:C202" si="25">+B138/B126-1</f>
        <v>-1.6844338031648309E-2</v>
      </c>
      <c r="C202" s="126">
        <f t="shared" si="25"/>
        <v>1.9572796387194336E-2</v>
      </c>
      <c r="D202" s="126">
        <f t="shared" si="12"/>
        <v>1.2173398107545363E-2</v>
      </c>
    </row>
    <row r="203" spans="1:4" x14ac:dyDescent="0.25">
      <c r="A203" s="40">
        <v>41426</v>
      </c>
      <c r="B203" s="73">
        <f t="shared" ref="B203:C203" si="26">+B139/B127-1</f>
        <v>-8.7519187273521371E-2</v>
      </c>
      <c r="C203" s="126">
        <f t="shared" si="26"/>
        <v>-5.2524562607813019E-2</v>
      </c>
      <c r="D203" s="126">
        <f t="shared" si="12"/>
        <v>-5.9517033122970964E-2</v>
      </c>
    </row>
    <row r="204" spans="1:4" x14ac:dyDescent="0.25">
      <c r="A204" s="40">
        <v>41456</v>
      </c>
      <c r="B204" s="73">
        <f t="shared" ref="B204:C204" si="27">+B140/B128-1</f>
        <v>2.6211118885913098E-2</v>
      </c>
      <c r="C204" s="126">
        <f t="shared" si="27"/>
        <v>5.4749931253433859E-2</v>
      </c>
      <c r="D204" s="126">
        <f t="shared" si="12"/>
        <v>4.8965413952425596E-2</v>
      </c>
    </row>
    <row r="205" spans="1:4" x14ac:dyDescent="0.25">
      <c r="A205" s="40">
        <v>41487</v>
      </c>
      <c r="B205" s="73">
        <f t="shared" ref="B205:C209" si="28">+B141/B129-1</f>
        <v>-3.4724221258273236E-2</v>
      </c>
      <c r="C205" s="126">
        <f t="shared" si="28"/>
        <v>-1.0218159959235029E-2</v>
      </c>
      <c r="D205" s="126">
        <f t="shared" si="12"/>
        <v>-1.544774306765051E-2</v>
      </c>
    </row>
    <row r="206" spans="1:4" x14ac:dyDescent="0.25">
      <c r="A206" s="40">
        <v>41518</v>
      </c>
      <c r="B206" s="73">
        <f t="shared" si="28"/>
        <v>2.725201373511732E-3</v>
      </c>
      <c r="C206" s="126">
        <f t="shared" si="28"/>
        <v>2.4381198632399625E-2</v>
      </c>
      <c r="D206" s="126">
        <f t="shared" si="12"/>
        <v>2.0229280602699573E-2</v>
      </c>
    </row>
    <row r="207" spans="1:4" x14ac:dyDescent="0.25">
      <c r="A207" s="40">
        <v>41549</v>
      </c>
      <c r="B207" s="73">
        <f t="shared" si="28"/>
        <v>-7.8959439093113648E-3</v>
      </c>
      <c r="C207" s="126">
        <f t="shared" si="28"/>
        <v>1.0095971576666418E-2</v>
      </c>
      <c r="D207" s="126">
        <f t="shared" si="12"/>
        <v>6.7765381201256858E-3</v>
      </c>
    </row>
    <row r="208" spans="1:4" x14ac:dyDescent="0.25">
      <c r="A208" s="40">
        <v>41579</v>
      </c>
      <c r="B208" s="73">
        <f t="shared" si="28"/>
        <v>-0.10756387678328216</v>
      </c>
      <c r="C208" s="126">
        <f t="shared" si="28"/>
        <v>-6.3790096638416727E-2</v>
      </c>
      <c r="D208" s="126">
        <f t="shared" si="12"/>
        <v>-7.1826024979862235E-2</v>
      </c>
    </row>
    <row r="209" spans="1:5" x14ac:dyDescent="0.25">
      <c r="A209" s="40">
        <v>41610</v>
      </c>
      <c r="B209" s="73">
        <f t="shared" si="28"/>
        <v>6.9632457517194046E-2</v>
      </c>
      <c r="C209" s="126">
        <f t="shared" si="28"/>
        <v>6.6216781533515512E-2</v>
      </c>
      <c r="D209" s="126">
        <f t="shared" si="12"/>
        <v>6.6845822065711547E-2</v>
      </c>
    </row>
    <row r="210" spans="1:5" x14ac:dyDescent="0.25">
      <c r="A210" s="78">
        <v>41640</v>
      </c>
      <c r="B210" s="86">
        <f>+B$146/B$134-1</f>
        <v>9.2643211514080726E-3</v>
      </c>
      <c r="C210" s="120">
        <f t="shared" ref="C210:C221" si="29">+$C146/$C134-1</f>
        <v>2.7432396362933043E-2</v>
      </c>
      <c r="D210" s="128">
        <f t="shared" ref="D210:D221" si="30">+$D146/$D134-1</f>
        <v>2.4179402934940031E-2</v>
      </c>
    </row>
    <row r="211" spans="1:5" x14ac:dyDescent="0.25">
      <c r="A211" s="79">
        <v>41671</v>
      </c>
      <c r="B211" s="87">
        <f t="shared" ref="B211:B221" si="31">+B147/B135-1</f>
        <v>1.2941560764672122E-3</v>
      </c>
      <c r="C211" s="129">
        <f t="shared" si="29"/>
        <v>6.1914985394624367E-3</v>
      </c>
      <c r="D211" s="130">
        <f t="shared" si="30"/>
        <v>5.3385887563746071E-3</v>
      </c>
    </row>
    <row r="212" spans="1:5" x14ac:dyDescent="0.25">
      <c r="A212" s="79">
        <v>41699</v>
      </c>
      <c r="B212" s="87">
        <f t="shared" si="31"/>
        <v>1.0565232378804801E-2</v>
      </c>
      <c r="C212" s="129">
        <f t="shared" si="29"/>
        <v>-2.2498282025558147E-3</v>
      </c>
      <c r="D212" s="130">
        <f t="shared" si="30"/>
        <v>4.3250820106921495E-5</v>
      </c>
    </row>
    <row r="213" spans="1:5" x14ac:dyDescent="0.25">
      <c r="A213" s="79">
        <v>41730</v>
      </c>
      <c r="B213" s="87">
        <f t="shared" si="31"/>
        <v>1.3938347341939439E-2</v>
      </c>
      <c r="C213" s="129">
        <f t="shared" si="29"/>
        <v>-1.8930753508463738E-3</v>
      </c>
      <c r="D213" s="130">
        <f t="shared" si="30"/>
        <v>1.1039479849390688E-3</v>
      </c>
    </row>
    <row r="214" spans="1:5" x14ac:dyDescent="0.25">
      <c r="A214" s="79">
        <v>41760</v>
      </c>
      <c r="B214" s="87">
        <f t="shared" si="31"/>
        <v>-4.7313368469753758E-2</v>
      </c>
      <c r="C214" s="129">
        <f t="shared" si="29"/>
        <v>-2.008131496419896E-2</v>
      </c>
      <c r="D214" s="130">
        <f t="shared" si="30"/>
        <v>-2.5455818988895706E-2</v>
      </c>
    </row>
    <row r="215" spans="1:5" x14ac:dyDescent="0.25">
      <c r="A215" s="79">
        <v>41791</v>
      </c>
      <c r="B215" s="87">
        <f t="shared" si="31"/>
        <v>4.267831522981802E-2</v>
      </c>
      <c r="C215" s="129">
        <f t="shared" si="29"/>
        <v>4.1662827097318722E-2</v>
      </c>
      <c r="D215" s="130">
        <f t="shared" si="30"/>
        <v>4.1859695928526675E-2</v>
      </c>
    </row>
    <row r="216" spans="1:5" x14ac:dyDescent="0.25">
      <c r="A216" s="79">
        <v>41821</v>
      </c>
      <c r="B216" s="87">
        <f t="shared" si="31"/>
        <v>-4.7250874593985803E-2</v>
      </c>
      <c r="C216" s="129">
        <f t="shared" si="29"/>
        <v>-2.4296863688916259E-2</v>
      </c>
      <c r="D216" s="130">
        <f t="shared" si="30"/>
        <v>-2.8848476998158623E-2</v>
      </c>
    </row>
    <row r="217" spans="1:5" x14ac:dyDescent="0.25">
      <c r="A217" s="79">
        <v>41852</v>
      </c>
      <c r="B217" s="87">
        <f t="shared" si="31"/>
        <v>-5.3947484183669348E-2</v>
      </c>
      <c r="C217" s="129">
        <f t="shared" si="29"/>
        <v>-3.6927222660393721E-2</v>
      </c>
      <c r="D217" s="130">
        <f t="shared" si="30"/>
        <v>-4.0488226314095987E-2</v>
      </c>
    </row>
    <row r="218" spans="1:5" x14ac:dyDescent="0.25">
      <c r="A218" s="79">
        <v>41883</v>
      </c>
      <c r="B218" s="87">
        <f t="shared" si="31"/>
        <v>5.4197155980684864E-2</v>
      </c>
      <c r="C218" s="129">
        <f t="shared" si="29"/>
        <v>5.0552436594332173E-2</v>
      </c>
      <c r="D218" s="130">
        <f t="shared" si="30"/>
        <v>5.1239218471234915E-2</v>
      </c>
    </row>
    <row r="219" spans="1:5" x14ac:dyDescent="0.25">
      <c r="A219" s="79">
        <v>41913</v>
      </c>
      <c r="B219" s="87">
        <f t="shared" si="31"/>
        <v>-1.590044851496053E-5</v>
      </c>
      <c r="C219" s="129">
        <f t="shared" si="29"/>
        <v>8.7160547445419567E-4</v>
      </c>
      <c r="D219" s="130">
        <f t="shared" si="30"/>
        <v>7.1025064687502137E-4</v>
      </c>
    </row>
    <row r="220" spans="1:5" x14ac:dyDescent="0.25">
      <c r="A220" s="79">
        <v>41944</v>
      </c>
      <c r="B220" s="87">
        <f t="shared" si="31"/>
        <v>-2.6222781104612292E-2</v>
      </c>
      <c r="C220" s="129">
        <f t="shared" si="29"/>
        <v>-3.3736639209000052E-2</v>
      </c>
      <c r="D220" s="130">
        <f t="shared" si="30"/>
        <v>-3.2410366765411869E-2</v>
      </c>
    </row>
    <row r="221" spans="1:5" x14ac:dyDescent="0.25">
      <c r="A221" s="85">
        <v>41974</v>
      </c>
      <c r="B221" s="88">
        <f t="shared" si="31"/>
        <v>6.5994954359176239E-2</v>
      </c>
      <c r="C221" s="131">
        <f t="shared" si="29"/>
        <v>7.4110528548121168E-2</v>
      </c>
      <c r="D221" s="132">
        <f t="shared" si="30"/>
        <v>7.2612037584572908E-2</v>
      </c>
    </row>
    <row r="222" spans="1:5" x14ac:dyDescent="0.25">
      <c r="A222"/>
      <c r="B222" s="1"/>
      <c r="C222" s="96"/>
      <c r="D222" s="103"/>
    </row>
    <row r="223" spans="1:5" ht="17.25" x14ac:dyDescent="0.25">
      <c r="A223" s="70" t="s">
        <v>1</v>
      </c>
      <c r="B223" s="5" t="s">
        <v>2</v>
      </c>
      <c r="C223" s="97" t="s">
        <v>3</v>
      </c>
      <c r="D223" s="97" t="s">
        <v>4</v>
      </c>
      <c r="E223" s="3" t="s">
        <v>7</v>
      </c>
    </row>
    <row r="224" spans="1:5" x14ac:dyDescent="0.25">
      <c r="A224" s="24"/>
      <c r="B224" s="6" t="s">
        <v>0</v>
      </c>
      <c r="C224" s="98" t="s">
        <v>0</v>
      </c>
      <c r="D224" s="98" t="s">
        <v>0</v>
      </c>
      <c r="E224" s="71" t="s">
        <v>8</v>
      </c>
    </row>
    <row r="225" spans="1:6" x14ac:dyDescent="0.25">
      <c r="A225" s="5">
        <v>2002</v>
      </c>
      <c r="B225" s="74">
        <f>SUM(B2:B13)</f>
        <v>17254648</v>
      </c>
      <c r="C225" s="97">
        <f>SUM(C2:C13)</f>
        <v>34791082</v>
      </c>
      <c r="D225" s="104">
        <f>SUM(D2:D13)</f>
        <v>52045730</v>
      </c>
      <c r="E225" s="82">
        <f>+(D225-51796000)/51796000</f>
        <v>4.8214147810641747E-3</v>
      </c>
    </row>
    <row r="226" spans="1:6" x14ac:dyDescent="0.25">
      <c r="A226" s="6">
        <v>2003</v>
      </c>
      <c r="B226" s="75">
        <f>SUM(B14:B25)</f>
        <v>16276126</v>
      </c>
      <c r="C226" s="98">
        <f>SUM(C14:C25)</f>
        <v>35635158</v>
      </c>
      <c r="D226" s="105">
        <f>SUM(D14:D25)</f>
        <v>51911284</v>
      </c>
      <c r="E226" s="83">
        <f t="shared" ref="E226:E237" si="32">+(D226-D225)/D225</f>
        <v>-2.5832282494644612E-3</v>
      </c>
    </row>
    <row r="227" spans="1:6" x14ac:dyDescent="0.25">
      <c r="A227" s="6">
        <v>2004</v>
      </c>
      <c r="B227" s="75">
        <f>SUM(B26:B37)</f>
        <v>15504797</v>
      </c>
      <c r="C227" s="98">
        <f>SUM(C26:C37)</f>
        <v>36402040</v>
      </c>
      <c r="D227" s="105">
        <f>SUM(D26:D37)</f>
        <v>51906837</v>
      </c>
      <c r="E227" s="83">
        <f t="shared" si="32"/>
        <v>-8.5665382501423005E-5</v>
      </c>
    </row>
    <row r="228" spans="1:6" x14ac:dyDescent="0.25">
      <c r="A228" s="6">
        <v>2005</v>
      </c>
      <c r="B228" s="75">
        <f>SUM(B38:B49)</f>
        <v>14536543</v>
      </c>
      <c r="C228" s="98">
        <f>SUM(C38:C49)</f>
        <v>36799067</v>
      </c>
      <c r="D228" s="105">
        <f>SUM(D38:D49)</f>
        <v>51335610</v>
      </c>
      <c r="E228" s="83">
        <f t="shared" si="32"/>
        <v>-1.1004850863865968E-2</v>
      </c>
    </row>
    <row r="229" spans="1:6" x14ac:dyDescent="0.25">
      <c r="A229" s="6">
        <v>2006</v>
      </c>
      <c r="B229" s="75">
        <f>SUM(B50:B61)</f>
        <v>13670403</v>
      </c>
      <c r="C229" s="98">
        <f>SUM(C50:C61)</f>
        <v>37745499</v>
      </c>
      <c r="D229" s="105">
        <f>SUM(D50:D61)</f>
        <v>51415902</v>
      </c>
      <c r="E229" s="83">
        <f t="shared" si="32"/>
        <v>1.5640605030309369E-3</v>
      </c>
    </row>
    <row r="230" spans="1:6" x14ac:dyDescent="0.25">
      <c r="A230" s="6">
        <v>2007</v>
      </c>
      <c r="B230" s="75">
        <f>SUM(B62:B73)</f>
        <v>13054329</v>
      </c>
      <c r="C230" s="98">
        <f>SUM(C62:C73)</f>
        <v>38819378</v>
      </c>
      <c r="D230" s="105">
        <f>SUM(D62:D73)</f>
        <v>51873707</v>
      </c>
      <c r="E230" s="83">
        <f t="shared" si="32"/>
        <v>8.9039573787891534E-3</v>
      </c>
    </row>
    <row r="231" spans="1:6" x14ac:dyDescent="0.25">
      <c r="A231" s="6">
        <v>2008</v>
      </c>
      <c r="B231" s="75">
        <f>SUM(B74:B85)</f>
        <v>11988218</v>
      </c>
      <c r="C231" s="98">
        <f>SUM(C74:C85)</f>
        <v>38458509</v>
      </c>
      <c r="D231" s="105">
        <f>SUM(D74:D85)</f>
        <v>50446727</v>
      </c>
      <c r="E231" s="83">
        <f t="shared" si="32"/>
        <v>-2.7508733856248215E-2</v>
      </c>
    </row>
    <row r="232" spans="1:6" x14ac:dyDescent="0.25">
      <c r="A232" s="6">
        <v>2009</v>
      </c>
      <c r="B232" s="75">
        <f>SUM(B86:B97)</f>
        <v>11597507</v>
      </c>
      <c r="C232" s="98">
        <f>SUM(C86:C97)</f>
        <v>38912863</v>
      </c>
      <c r="D232" s="105">
        <f>SUM(D86:D97)</f>
        <v>50510370</v>
      </c>
      <c r="E232" s="83">
        <f t="shared" si="32"/>
        <v>1.2615882889686779E-3</v>
      </c>
    </row>
    <row r="233" spans="1:6" x14ac:dyDescent="0.25">
      <c r="A233" s="6">
        <v>2010</v>
      </c>
      <c r="B233" s="75">
        <f>SUM(B98:B109)</f>
        <v>10879615</v>
      </c>
      <c r="C233" s="98">
        <f>SUM(C98:C109)</f>
        <v>39749203</v>
      </c>
      <c r="D233" s="105">
        <f>SUM(D98:D109)</f>
        <v>50628818</v>
      </c>
      <c r="E233" s="83">
        <f>+(D233-D232)/D232</f>
        <v>2.3450234080645222E-3</v>
      </c>
    </row>
    <row r="234" spans="1:6" x14ac:dyDescent="0.25">
      <c r="A234" s="6">
        <v>2011</v>
      </c>
      <c r="B234" s="75">
        <f>SUM(B110:B121)</f>
        <v>10336485</v>
      </c>
      <c r="C234" s="98">
        <f>SUM(C110:C121)</f>
        <v>40327069</v>
      </c>
      <c r="D234" s="98">
        <f>SUM(D110:D121)</f>
        <v>50663554</v>
      </c>
      <c r="E234" s="83">
        <f t="shared" si="32"/>
        <v>6.8609146672158141E-4</v>
      </c>
      <c r="F234" s="77"/>
    </row>
    <row r="235" spans="1:6" x14ac:dyDescent="0.25">
      <c r="A235" s="6">
        <v>2012</v>
      </c>
      <c r="B235" s="75">
        <f>SUM(B122:B133)</f>
        <v>9665883</v>
      </c>
      <c r="C235" s="98">
        <f>SUM(C122:C133)</f>
        <v>40385643</v>
      </c>
      <c r="D235" s="98">
        <f>SUM(D122:D133)</f>
        <v>50051526</v>
      </c>
      <c r="E235" s="83">
        <f t="shared" si="32"/>
        <v>-1.2080242140138846E-2</v>
      </c>
    </row>
    <row r="236" spans="1:6" x14ac:dyDescent="0.25">
      <c r="A236" s="6">
        <v>2013</v>
      </c>
      <c r="B236" s="75">
        <f>SUM(B134:B145)</f>
        <v>9363414</v>
      </c>
      <c r="C236" s="98">
        <f>SUM(C134:C145)</f>
        <v>40443501</v>
      </c>
      <c r="D236" s="98">
        <f>SUM(D134:D145)</f>
        <v>49806915</v>
      </c>
      <c r="E236" s="83">
        <f t="shared" si="32"/>
        <v>-4.8871836594952169E-3</v>
      </c>
    </row>
    <row r="237" spans="1:6" x14ac:dyDescent="0.25">
      <c r="A237" s="7">
        <v>2014</v>
      </c>
      <c r="B237" s="76">
        <f>SUM(B146:B157)</f>
        <v>9367638</v>
      </c>
      <c r="C237" s="99">
        <f>SUM(C146:C157)</f>
        <v>40706278</v>
      </c>
      <c r="D237" s="99">
        <f>SUM(D146:D157)</f>
        <v>50073916</v>
      </c>
      <c r="E237" s="84">
        <f t="shared" si="32"/>
        <v>5.3607214982096365E-3</v>
      </c>
    </row>
    <row r="239" spans="1:6" x14ac:dyDescent="0.25">
      <c r="A239" s="108" t="s">
        <v>17</v>
      </c>
      <c r="B239" s="108"/>
      <c r="C239" s="109"/>
      <c r="D239" s="110"/>
      <c r="E239" s="112"/>
      <c r="F239" s="113"/>
    </row>
  </sheetData>
  <mergeCells count="1">
    <mergeCell ref="A160:D16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&amp;CLivraisons de carburants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2:O39"/>
  <sheetViews>
    <sheetView showGridLines="0" zoomScale="80" zoomScaleNormal="80" workbookViewId="0">
      <selection activeCell="O39" sqref="O39"/>
    </sheetView>
  </sheetViews>
  <sheetFormatPr baseColWidth="10" defaultRowHeight="15" x14ac:dyDescent="0.25"/>
  <cols>
    <col min="1" max="1" width="7.28515625" customWidth="1"/>
    <col min="2" max="4" width="11.42578125" customWidth="1"/>
    <col min="7" max="7" width="9.7109375" customWidth="1"/>
    <col min="8" max="8" width="6.7109375" customWidth="1"/>
  </cols>
  <sheetData>
    <row r="32" spans="5:5" x14ac:dyDescent="0.25">
      <c r="E32" s="25" t="s">
        <v>15</v>
      </c>
    </row>
    <row r="39" spans="4:15" x14ac:dyDescent="0.25">
      <c r="D39" s="116" t="s">
        <v>17</v>
      </c>
      <c r="E39" s="117"/>
      <c r="F39" s="117"/>
      <c r="G39" s="117"/>
      <c r="H39" s="117"/>
      <c r="I39" s="117"/>
      <c r="J39" s="117"/>
      <c r="K39" s="117"/>
      <c r="L39" s="117"/>
      <c r="M39" s="118"/>
      <c r="N39" s="111"/>
      <c r="O39" s="111"/>
    </row>
  </sheetData>
  <mergeCells count="1">
    <mergeCell ref="D39:M3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Graphique</vt:lpstr>
      <vt:lpstr>Données!Zone_d_impression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colnot</dc:creator>
  <cp:lastModifiedBy>Emmanuel CHASLIN</cp:lastModifiedBy>
  <cp:lastPrinted>2014-01-16T10:14:07Z</cp:lastPrinted>
  <dcterms:created xsi:type="dcterms:W3CDTF">2008-06-12T13:06:21Z</dcterms:created>
  <dcterms:modified xsi:type="dcterms:W3CDTF">2015-01-15T16:07:36Z</dcterms:modified>
</cp:coreProperties>
</file>